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ARA\ORTIZ\estadistiques\CANUT\"/>
    </mc:Choice>
  </mc:AlternateContent>
  <bookViews>
    <workbookView xWindow="0" yWindow="0" windowWidth="23040" windowHeight="9190"/>
  </bookViews>
  <sheets>
    <sheet name="Metodologia" sheetId="19" r:id="rId1"/>
    <sheet name="2021" sheetId="18" r:id="rId2"/>
    <sheet name="2022" sheetId="14" r:id="rId3"/>
    <sheet name="2023 " sheetId="1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2" i="18" l="1"/>
  <c r="F2" i="18" s="1"/>
  <c r="E952" i="18"/>
  <c r="E2" i="18" s="1"/>
  <c r="D952" i="18"/>
  <c r="D2" i="18" s="1"/>
  <c r="C952" i="18"/>
  <c r="C2" i="18" s="1"/>
  <c r="B952" i="18"/>
  <c r="F952" i="17" l="1"/>
  <c r="F2" i="17" s="1"/>
  <c r="E952" i="17"/>
  <c r="E2" i="17" s="1"/>
  <c r="D952" i="17"/>
  <c r="D2" i="17" s="1"/>
  <c r="C952" i="17"/>
  <c r="C2" i="17" s="1"/>
  <c r="B952" i="14" l="1"/>
  <c r="F952" i="14"/>
  <c r="F2" i="14" s="1"/>
  <c r="E952" i="14"/>
  <c r="E2" i="14" s="1"/>
  <c r="D952" i="14"/>
  <c r="D2" i="14" s="1"/>
  <c r="C952" i="14"/>
  <c r="C2" i="14" s="1"/>
</calcChain>
</file>

<file path=xl/sharedStrings.xml><?xml version="1.0" encoding="utf-8"?>
<sst xmlns="http://schemas.openxmlformats.org/spreadsheetml/2006/main" count="5745" uniqueCount="1020">
  <si>
    <t>ALT CAMP</t>
  </si>
  <si>
    <t>ALCOVER</t>
  </si>
  <si>
    <t>CABRA DEL CAMP</t>
  </si>
  <si>
    <t>FIGUEROLA DEL CAMP</t>
  </si>
  <si>
    <t>GARIDELLS (ELS)</t>
  </si>
  <si>
    <t>MONTFERRI</t>
  </si>
  <si>
    <t>MONT-RAL</t>
  </si>
  <si>
    <t>NULLES</t>
  </si>
  <si>
    <t>PLA DE SANTA MARIA (EL)</t>
  </si>
  <si>
    <t>PONT D'ARMENTERA (EL)</t>
  </si>
  <si>
    <t>PUIGPELAT</t>
  </si>
  <si>
    <t>QUEROL</t>
  </si>
  <si>
    <t>RIBA (LA)</t>
  </si>
  <si>
    <t>RODONYA</t>
  </si>
  <si>
    <t>ROURELL (EL)</t>
  </si>
  <si>
    <t>VALLMOLL</t>
  </si>
  <si>
    <t>VALLS</t>
  </si>
  <si>
    <t>VILABELLA</t>
  </si>
  <si>
    <t>VILA-RODONA</t>
  </si>
  <si>
    <t>ALT EMPORDÀ</t>
  </si>
  <si>
    <t>AGULLANA</t>
  </si>
  <si>
    <t>ALBANYA</t>
  </si>
  <si>
    <t>ARMENTERA (L')</t>
  </si>
  <si>
    <t>BIURE</t>
  </si>
  <si>
    <t>BOADELLA I LES ESCAULES</t>
  </si>
  <si>
    <t>CABANELLES</t>
  </si>
  <si>
    <t>CABANES</t>
  </si>
  <si>
    <t>CANTALLOPS</t>
  </si>
  <si>
    <t>CAPMANY</t>
  </si>
  <si>
    <t>CISTELLA</t>
  </si>
  <si>
    <t>COLERA</t>
  </si>
  <si>
    <t>DARNIUS</t>
  </si>
  <si>
    <t>ESCALA (L')</t>
  </si>
  <si>
    <t>ESPOLLA</t>
  </si>
  <si>
    <t>FIGUERES</t>
  </si>
  <si>
    <t>GARRIGUELLA</t>
  </si>
  <si>
    <t>JONQUERA (LA)</t>
  </si>
  <si>
    <t>LLANÇA</t>
  </si>
  <si>
    <t>LLERS</t>
  </si>
  <si>
    <t>MAÇANET DE CABRENYS</t>
  </si>
  <si>
    <t>MASARAC</t>
  </si>
  <si>
    <t>MOLLET DE PERALADA</t>
  </si>
  <si>
    <t>NAVATA</t>
  </si>
  <si>
    <t>ORDIS</t>
  </si>
  <si>
    <t>PALAU-SAVERDERA</t>
  </si>
  <si>
    <t>PAU</t>
  </si>
  <si>
    <t>PERALADA</t>
  </si>
  <si>
    <t>PONT DE MOLINS</t>
  </si>
  <si>
    <t>PORT DE LA SELVA (EL)</t>
  </si>
  <si>
    <t>PORTBOU</t>
  </si>
  <si>
    <t>RIUMORS</t>
  </si>
  <si>
    <t>ROSES</t>
  </si>
  <si>
    <t>SANT CLIMENT SESCEBES</t>
  </si>
  <si>
    <t>SANT LLORENÇ DE LA MUGA</t>
  </si>
  <si>
    <t>SANT MORI</t>
  </si>
  <si>
    <t>SANT PERE PESCADOR</t>
  </si>
  <si>
    <t>SIURANA</t>
  </si>
  <si>
    <t>TERRADES</t>
  </si>
  <si>
    <t>VAJOL (LA)</t>
  </si>
  <si>
    <t>VILABERTRAN</t>
  </si>
  <si>
    <t>VILADAMAT</t>
  </si>
  <si>
    <t>VILAFANT</t>
  </si>
  <si>
    <t>VILAJUÏGA</t>
  </si>
  <si>
    <t>VILAMACOLUM</t>
  </si>
  <si>
    <t>VILAMALLA</t>
  </si>
  <si>
    <t>VILANANT</t>
  </si>
  <si>
    <t>VILA-SACRA</t>
  </si>
  <si>
    <t>VILAÜR</t>
  </si>
  <si>
    <t>ALT PENEDÈS</t>
  </si>
  <si>
    <t>CASTELLET I LA GORNAL</t>
  </si>
  <si>
    <t>GELIDA</t>
  </si>
  <si>
    <t>GRANADA (LA)</t>
  </si>
  <si>
    <t>MEDIONA</t>
  </si>
  <si>
    <t>OLESA DE BONESVALLS</t>
  </si>
  <si>
    <t>PONTONS</t>
  </si>
  <si>
    <t>SANT LLORENÇ D'HORTONS</t>
  </si>
  <si>
    <t>SANT PERE DE RIUDEBITLLES</t>
  </si>
  <si>
    <t>SANT QUINTI DE MEDIONA</t>
  </si>
  <si>
    <t>SANTA MARGARIDA I ELS MONJOS</t>
  </si>
  <si>
    <t>SUBIRATS</t>
  </si>
  <si>
    <t>TORRELAVIT</t>
  </si>
  <si>
    <t>TORRELLES DE FOIX</t>
  </si>
  <si>
    <t>ALT URGELL</t>
  </si>
  <si>
    <t>BASSELLA</t>
  </si>
  <si>
    <t>CAVA</t>
  </si>
  <si>
    <t>ESTAMARIU</t>
  </si>
  <si>
    <t>OLIANA</t>
  </si>
  <si>
    <t>PERAMOLA</t>
  </si>
  <si>
    <t>PONT DE BAR (EL)</t>
  </si>
  <si>
    <t>RIBERA D'URGELLET</t>
  </si>
  <si>
    <t>SEU D'URGELL (LA)</t>
  </si>
  <si>
    <t>VALLS D'AGUILAR (LES)</t>
  </si>
  <si>
    <t>VALLS DE VALIRA (LES)</t>
  </si>
  <si>
    <t>ALTA RIBAGORÇA</t>
  </si>
  <si>
    <t>PONT DE SUERT (EL)</t>
  </si>
  <si>
    <t>VILALLER</t>
  </si>
  <si>
    <t>ANOIA</t>
  </si>
  <si>
    <t>ARGENÇOLA</t>
  </si>
  <si>
    <t>BELLPRAT</t>
  </si>
  <si>
    <t>BRUC (EL)</t>
  </si>
  <si>
    <t>CABRERA D'IGUALADA</t>
  </si>
  <si>
    <t>CALAF</t>
  </si>
  <si>
    <t>CALONGE DE SEGARRA</t>
  </si>
  <si>
    <t>CARME</t>
  </si>
  <si>
    <t>COPONS</t>
  </si>
  <si>
    <t>HOSTALETS DE PIEROLA (ELS)</t>
  </si>
  <si>
    <t>IGUALADA</t>
  </si>
  <si>
    <t>JORBA</t>
  </si>
  <si>
    <t>LLACUNA (LA)</t>
  </si>
  <si>
    <t>MASQUEFA</t>
  </si>
  <si>
    <t>MONTMANEU</t>
  </si>
  <si>
    <t>PIERA</t>
  </si>
  <si>
    <t>POBLA DE CLARAMUNT (LA)</t>
  </si>
  <si>
    <t>PRATS DE REI (ELS)</t>
  </si>
  <si>
    <t>PUJALT</t>
  </si>
  <si>
    <t>SANT PERE SALLAVINERA</t>
  </si>
  <si>
    <t>SANTA MARGARIDA DE MONTBUI</t>
  </si>
  <si>
    <t>SANTA MARIA DE MIRALLES</t>
  </si>
  <si>
    <t>TORRE DE CLARAMUNT (LA)</t>
  </si>
  <si>
    <t>VALLBONA D'ANOIA</t>
  </si>
  <si>
    <t>VECIANA</t>
  </si>
  <si>
    <t>BAGES</t>
  </si>
  <si>
    <t>AGUILAR DE SEGARRA</t>
  </si>
  <si>
    <t>BALSARENY</t>
  </si>
  <si>
    <t>CARDONA</t>
  </si>
  <si>
    <t>CASTELLBELL I EL VILAR</t>
  </si>
  <si>
    <t>CASTELLFOLLIT DEL BOIX</t>
  </si>
  <si>
    <t>CASTELLNOU DE BAGES</t>
  </si>
  <si>
    <t>ESTANY (L')</t>
  </si>
  <si>
    <t>FONOLLOSA</t>
  </si>
  <si>
    <t>MANRESA</t>
  </si>
  <si>
    <t>MARGANELL</t>
  </si>
  <si>
    <t>MONISTROL DE CALDERS</t>
  </si>
  <si>
    <t>MONISTROL DE MONTSERRAT</t>
  </si>
  <si>
    <t>MURA</t>
  </si>
  <si>
    <t>NAVARCLES</t>
  </si>
  <si>
    <t>PONT DE VILOMARA I ROCAFORT (EL)</t>
  </si>
  <si>
    <t>RAJADELL</t>
  </si>
  <si>
    <t>SALLENT</t>
  </si>
  <si>
    <t>SANT FELIU SASSERRA</t>
  </si>
  <si>
    <t>SANT JOAN DE VILATORRADA</t>
  </si>
  <si>
    <t>SANT MATEU DE BAGES</t>
  </si>
  <si>
    <t>SANT SALVADOR DE GUARDIOLA</t>
  </si>
  <si>
    <t>SANT VICENÇ DE CASTELLET</t>
  </si>
  <si>
    <t>SANTPEDOR</t>
  </si>
  <si>
    <t>TALAMANCA</t>
  </si>
  <si>
    <t>CALDERS</t>
  </si>
  <si>
    <t>BAIX CAMP</t>
  </si>
  <si>
    <t>ALBIOL (L')</t>
  </si>
  <si>
    <t>ALEIXAR (L')</t>
  </si>
  <si>
    <t>ALFORJA</t>
  </si>
  <si>
    <t>ARGENTERA (L')</t>
  </si>
  <si>
    <t>BORGES DEL CAMP (LES)</t>
  </si>
  <si>
    <t>BOTARELL</t>
  </si>
  <si>
    <t>CAMBRILS</t>
  </si>
  <si>
    <t>CAPAFONTS</t>
  </si>
  <si>
    <t>CASTELLVELL DEL CAMP</t>
  </si>
  <si>
    <t>COLLDEJOU</t>
  </si>
  <si>
    <t>DUESAIGÜES</t>
  </si>
  <si>
    <t>MASPUJOLS</t>
  </si>
  <si>
    <t>MONT-ROIG DEL CAMP</t>
  </si>
  <si>
    <t>PRADES</t>
  </si>
  <si>
    <t>PRATDIP</t>
  </si>
  <si>
    <t>REUS</t>
  </si>
  <si>
    <t>RIUDECANYES</t>
  </si>
  <si>
    <t>RIUDECOLS</t>
  </si>
  <si>
    <t>RIUDOMS</t>
  </si>
  <si>
    <t>SELVA DEL CAMP (LA)</t>
  </si>
  <si>
    <t>VILANOVA D'ESCORNALBOU</t>
  </si>
  <si>
    <t>VILAPLANA</t>
  </si>
  <si>
    <t>VINYOLS I ELS ARCS</t>
  </si>
  <si>
    <t>BAIX EBRE</t>
  </si>
  <si>
    <t>ALDEA (L')</t>
  </si>
  <si>
    <t>ALDOVER</t>
  </si>
  <si>
    <t>ALFARA DE CARLES</t>
  </si>
  <si>
    <t>AMETLLA DE MAR (L')</t>
  </si>
  <si>
    <t>AMPOLLA (L')</t>
  </si>
  <si>
    <t>BENIFALLET</t>
  </si>
  <si>
    <t>CAMARLES</t>
  </si>
  <si>
    <t>DELTEBRE</t>
  </si>
  <si>
    <t>PAÜLS</t>
  </si>
  <si>
    <t>ROQUETES</t>
  </si>
  <si>
    <t>TIVENYS</t>
  </si>
  <si>
    <t>TORTOSA</t>
  </si>
  <si>
    <t>XERTA</t>
  </si>
  <si>
    <t>BAIX EMPORDÀ</t>
  </si>
  <si>
    <t>ALBONS</t>
  </si>
  <si>
    <t>BEGUR</t>
  </si>
  <si>
    <t>CASTELL-PLATJA D'ARO</t>
  </si>
  <si>
    <t>COLOMERS</t>
  </si>
  <si>
    <t>FONTANILLES</t>
  </si>
  <si>
    <t>FORALLAC</t>
  </si>
  <si>
    <t>GARRIGOLES</t>
  </si>
  <si>
    <t>GUALTA</t>
  </si>
  <si>
    <t>JAFRE</t>
  </si>
  <si>
    <t>MONT-RAS</t>
  </si>
  <si>
    <t>PALAFRUGELL</t>
  </si>
  <si>
    <t>PALAU-SATOR</t>
  </si>
  <si>
    <t>PALS</t>
  </si>
  <si>
    <t>PERA (LA)</t>
  </si>
  <si>
    <t>SANT FELIU DE GUIXOLS</t>
  </si>
  <si>
    <t>SANTA CRISTINA D'ARO</t>
  </si>
  <si>
    <t>TORRENT</t>
  </si>
  <si>
    <t>ULLASTRET</t>
  </si>
  <si>
    <t>ULTRAMORT</t>
  </si>
  <si>
    <t>VALL-LLOBREGA</t>
  </si>
  <si>
    <t>VERGES</t>
  </si>
  <si>
    <t>VILOPRIU</t>
  </si>
  <si>
    <t>BAIX LLOBREGAT</t>
  </si>
  <si>
    <t>ABRERA</t>
  </si>
  <si>
    <t>BEGUES</t>
  </si>
  <si>
    <t>CASTELLVI DE ROSANES</t>
  </si>
  <si>
    <t>CERVELLO</t>
  </si>
  <si>
    <t>CORBERA DE LLOBREGAT</t>
  </si>
  <si>
    <t>ESPARREGUERA</t>
  </si>
  <si>
    <t>MARTORELL</t>
  </si>
  <si>
    <t>MOLINS DE REI</t>
  </si>
  <si>
    <t>OLESA DE MONTSERRAT</t>
  </si>
  <si>
    <t>PALLEJA</t>
  </si>
  <si>
    <t>PAPIOL (EL)</t>
  </si>
  <si>
    <t>PRAT DE LLOBREGAT (EL)</t>
  </si>
  <si>
    <t>SANT ANDREU DE LA BARCA</t>
  </si>
  <si>
    <t>SANT BOI DE LLOBREGAT</t>
  </si>
  <si>
    <t>SANT CLIMENT DE LLOBREGAT</t>
  </si>
  <si>
    <t>SANT ESTEVE SESROVIRES</t>
  </si>
  <si>
    <t>SANT FELIU DE LLOBREGAT</t>
  </si>
  <si>
    <t>SANT VICENÇ DELS HORTS</t>
  </si>
  <si>
    <t>TORRELLES DE LLOBREGAT</t>
  </si>
  <si>
    <t>VALLIRANA</t>
  </si>
  <si>
    <t>VILADECANS</t>
  </si>
  <si>
    <t>BAIX PENEDÈS</t>
  </si>
  <si>
    <t>ALBINYANA</t>
  </si>
  <si>
    <t>ARBOÇ (L')</t>
  </si>
  <si>
    <t>BELLVEI</t>
  </si>
  <si>
    <t>BONASTRE</t>
  </si>
  <si>
    <t>CUNIT</t>
  </si>
  <si>
    <t>MASLLORENÇ</t>
  </si>
  <si>
    <t>MONTMELL (EL)</t>
  </si>
  <si>
    <t>SANT JAUME DELS DOMENYS</t>
  </si>
  <si>
    <t>SANTA OLIVA</t>
  </si>
  <si>
    <t>VENDRELL (EL)</t>
  </si>
  <si>
    <t>BARCELONÈS</t>
  </si>
  <si>
    <t>BADALONA</t>
  </si>
  <si>
    <t>BARCELONA</t>
  </si>
  <si>
    <t>HOSPITALET DE LLOBREGAT (L')</t>
  </si>
  <si>
    <t>BERGUEDÀ</t>
  </si>
  <si>
    <t>BERGA</t>
  </si>
  <si>
    <t>CAPOLAT</t>
  </si>
  <si>
    <t>CASSERRES</t>
  </si>
  <si>
    <t>CASTELL DE L'ARENY</t>
  </si>
  <si>
    <t>CASTELLAR DE N'HUG</t>
  </si>
  <si>
    <t>CASTELLAR DEL RIU</t>
  </si>
  <si>
    <t>CERCS</t>
  </si>
  <si>
    <t>ESPUNYOLA (L')</t>
  </si>
  <si>
    <t>FIGOLS</t>
  </si>
  <si>
    <t>GIRONELLA</t>
  </si>
  <si>
    <t>GISCLARENY</t>
  </si>
  <si>
    <t>MONTCLAR</t>
  </si>
  <si>
    <t>MONTMAJOR</t>
  </si>
  <si>
    <t>OLVAN</t>
  </si>
  <si>
    <t>POBLA DE LILLET (LA)</t>
  </si>
  <si>
    <t>PUIG-REIG</t>
  </si>
  <si>
    <t>QUAR (LA)</t>
  </si>
  <si>
    <t>SALDES</t>
  </si>
  <si>
    <t>SANT JULIA DE CERDANYOLA</t>
  </si>
  <si>
    <t>VALLCEBRE</t>
  </si>
  <si>
    <t>VILADA</t>
  </si>
  <si>
    <t>VIVER I SERRATEIX</t>
  </si>
  <si>
    <t>CERDANYA</t>
  </si>
  <si>
    <t>ALP</t>
  </si>
  <si>
    <t>BELLVER DE CERDANYA</t>
  </si>
  <si>
    <t>BOLVIR</t>
  </si>
  <si>
    <t>DAS</t>
  </si>
  <si>
    <t>FONTANALS DE CERDANYA</t>
  </si>
  <si>
    <t>GER</t>
  </si>
  <si>
    <t>GUILS DE CERDANYA</t>
  </si>
  <si>
    <t>LLES DE CERDANYA</t>
  </si>
  <si>
    <t>MERANGES</t>
  </si>
  <si>
    <t>PRATS I SANSOR</t>
  </si>
  <si>
    <t>PRULLANS</t>
  </si>
  <si>
    <t>RIU DE CERDANYA</t>
  </si>
  <si>
    <t>CONCA DE BARBERÀ</t>
  </si>
  <si>
    <t>BLANCAFORT</t>
  </si>
  <si>
    <t>LLORAC</t>
  </si>
  <si>
    <t>MONTBLANC</t>
  </si>
  <si>
    <t>PASSANANT</t>
  </si>
  <si>
    <t>PILES (LES)</t>
  </si>
  <si>
    <t>PONTILS</t>
  </si>
  <si>
    <t>SANTA COLOMA DE QUERALT</t>
  </si>
  <si>
    <t>SARRAL</t>
  </si>
  <si>
    <t>SAVALLA DEL COMTAT</t>
  </si>
  <si>
    <t>SOLIVELLA</t>
  </si>
  <si>
    <t>VALLFOGONA DE RIUCORB</t>
  </si>
  <si>
    <t>VILANOVA DE PRADES</t>
  </si>
  <si>
    <t>VILAVERD</t>
  </si>
  <si>
    <t>GARRAF</t>
  </si>
  <si>
    <t>CANYELLES</t>
  </si>
  <si>
    <t>OLIVELLA</t>
  </si>
  <si>
    <t>SANT PERE DE RIBES</t>
  </si>
  <si>
    <t>SITGES</t>
  </si>
  <si>
    <t>GARRIGUES</t>
  </si>
  <si>
    <t>ALBI (L')</t>
  </si>
  <si>
    <t>ARBECA</t>
  </si>
  <si>
    <t>BELLAGUARDA</t>
  </si>
  <si>
    <t>BORGES BLANQUES (LES)</t>
  </si>
  <si>
    <t>BOVERA</t>
  </si>
  <si>
    <t>CASTELLDANS</t>
  </si>
  <si>
    <t>COGUL (EL)</t>
  </si>
  <si>
    <t>ESPLUGA CALBA (L')</t>
  </si>
  <si>
    <t>FLORESTA (LA)</t>
  </si>
  <si>
    <t>FULLEDA</t>
  </si>
  <si>
    <t>GRANADELLA (LA)</t>
  </si>
  <si>
    <t>GRANYENA DE LES GARRIGUES</t>
  </si>
  <si>
    <t>JUNCOSA</t>
  </si>
  <si>
    <t>JUNEDA</t>
  </si>
  <si>
    <t>OMELLONS (ELS)</t>
  </si>
  <si>
    <t>TORMS (ELS)</t>
  </si>
  <si>
    <t>VILOSELL (EL)</t>
  </si>
  <si>
    <t>VINAIXA</t>
  </si>
  <si>
    <t>GARROTXA</t>
  </si>
  <si>
    <t>ARGELAGUER</t>
  </si>
  <si>
    <t>BEUDA</t>
  </si>
  <si>
    <t>CASTELLFOLLIT DE LA ROCA</t>
  </si>
  <si>
    <t>MIERES</t>
  </si>
  <si>
    <t>MONTAGUT I OIX</t>
  </si>
  <si>
    <t>OLOT</t>
  </si>
  <si>
    <t>PLANES D'HOSTOLES (LES)</t>
  </si>
  <si>
    <t>PRESES (LES)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</si>
  <si>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</si>
  <si>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</si>
  <si>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</si>
  <si>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</si>
  <si>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</si>
  <si>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</si>
  <si>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</si>
  <si>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</si>
  <si>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VALL DE BIANYA (LA)</t>
  </si>
  <si>
    <t>VALL D'EN BAS (LA)</t>
  </si>
  <si>
    <t>GIRONÈS</t>
  </si>
  <si>
    <t>AIGUAVIVA</t>
  </si>
  <si>
    <t>BORDILS</t>
  </si>
  <si>
    <t>CAMPLLONG</t>
  </si>
  <si>
    <t>CANET D'ADRI</t>
  </si>
  <si>
    <t>FORNELLS DE LA SELVA</t>
  </si>
  <si>
    <t>GIRONA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</si>
  <si>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</si>
  <si>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</si>
  <si>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</si>
  <si>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</si>
  <si>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</si>
  <si>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</si>
  <si>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</si>
  <si>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</si>
  <si>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</si>
  <si>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VILABLAREIX</t>
  </si>
  <si>
    <t>VILADASENS</t>
  </si>
  <si>
    <t>MARESME</t>
  </si>
  <si>
    <t>ALELLA</t>
  </si>
  <si>
    <t>ARENYS DE MAR</t>
  </si>
  <si>
    <t>ARENYS DE MUNT</t>
  </si>
  <si>
    <t>ARGENTONA</t>
  </si>
  <si>
    <t>CABRERA DE MAR</t>
  </si>
  <si>
    <t>CABRILS</t>
  </si>
  <si>
    <t>CALELLA</t>
  </si>
  <si>
    <t>CANET DE MAR</t>
  </si>
  <si>
    <t>DOSRIUS</t>
  </si>
  <si>
    <t>MALGRAT DE MAR</t>
  </si>
  <si>
    <t>MASNOU (EL)</t>
  </si>
  <si>
    <t>PALAFOLLS</t>
  </si>
  <si>
    <t>PINEDA DE MAR</t>
  </si>
  <si>
    <t>SANT ANDREU DE LLAVANERES</t>
  </si>
  <si>
    <t>SANT ISCLE DE VALLALTA</t>
  </si>
  <si>
    <t>SANT POL DE MAR</t>
  </si>
  <si>
    <t>SANTA SUSANNA</t>
  </si>
  <si>
    <t>TIANA</t>
  </si>
  <si>
    <t>TORDERA</t>
  </si>
  <si>
    <t>VILASSAR DE DALT</t>
  </si>
  <si>
    <t>VILASSAR DE MAR</t>
  </si>
  <si>
    <t>MONTSIÀ</t>
  </si>
  <si>
    <t>ALCANAR</t>
  </si>
  <si>
    <t>AMPOSTA</t>
  </si>
  <si>
    <t>FREGINALS</t>
  </si>
  <si>
    <t>GALERA (LA)</t>
  </si>
  <si>
    <t>GODALL</t>
  </si>
  <si>
    <t>MAS DE BARBERANS</t>
  </si>
  <si>
    <t>MASDENVERGE</t>
  </si>
  <si>
    <t>SANT JAUME D'ENVEJA</t>
  </si>
  <si>
    <t>ULLDECONA</t>
  </si>
  <si>
    <t>NOGUERA</t>
  </si>
  <si>
    <t>ALBESA</t>
  </si>
  <si>
    <t>ALGERRI</t>
  </si>
  <si>
    <t>ARTESA DE SEGRE</t>
  </si>
  <si>
    <t>AVELLANES I SANTA LINYA (LES)</t>
  </si>
  <si>
    <t>BALAGUER</t>
  </si>
  <si>
    <t>BARONIA DE RIALB (LA)</t>
  </si>
  <si>
    <t>BELLCAIRE D'URGELL</t>
  </si>
  <si>
    <t>BELLMUNT D'URGELL</t>
  </si>
  <si>
    <t>CABANABONA</t>
  </si>
  <si>
    <t>CAMARASA</t>
  </si>
  <si>
    <t>CUBELLS</t>
  </si>
  <si>
    <t>FORADADA</t>
  </si>
  <si>
    <t>IVARS DE NOGUERA</t>
  </si>
  <si>
    <t>MONTGAI</t>
  </si>
  <si>
    <t>OLIOLA</t>
  </si>
  <si>
    <t>OS DE BALAGUER</t>
  </si>
  <si>
    <t>PENELLES</t>
  </si>
  <si>
    <t>PONTS</t>
  </si>
  <si>
    <t>PREIXENS</t>
  </si>
  <si>
    <t>TIURANA</t>
  </si>
  <si>
    <t>TORRELAMEU</t>
  </si>
  <si>
    <t>VALLFOGONA DE BALAGUER</t>
  </si>
  <si>
    <t>VILANOVA DE L'AGUDA</t>
  </si>
  <si>
    <t>OSONA</t>
  </si>
  <si>
    <t>ALPENS</t>
  </si>
  <si>
    <t>BRULL (EL)</t>
  </si>
  <si>
    <t>CALLDETENES</t>
  </si>
  <si>
    <t>CENTELLES</t>
  </si>
  <si>
    <t>COLLSUSPINA</t>
  </si>
  <si>
    <t>ESPINELVES</t>
  </si>
  <si>
    <t>ESQUIROL (L')</t>
  </si>
  <si>
    <t>FOLGUEROLES</t>
  </si>
  <si>
    <t>GURB</t>
  </si>
  <si>
    <t>MALLA</t>
  </si>
  <si>
    <t>MANLLEU</t>
  </si>
  <si>
    <t>MASIES DE RODA (LES)</t>
  </si>
  <si>
    <t>MONTESQUIU</t>
  </si>
  <si>
    <t>MUNTANYOLA</t>
  </si>
  <si>
    <t>OLOST</t>
  </si>
  <si>
    <t>PERAFITA</t>
  </si>
  <si>
    <t>RODA DE TER</t>
  </si>
  <si>
    <t>RUPIT I PRUIT</t>
  </si>
  <si>
    <t>SANT BARTOMEU DEL GRAU</t>
  </si>
  <si>
    <t>SANT QUIRZE DE BESORA</t>
  </si>
  <si>
    <t>SANTA MARIA DE BESORA</t>
  </si>
  <si>
    <t>SEVA</t>
  </si>
  <si>
    <t>SOBREMUNT</t>
  </si>
  <si>
    <t>SORA</t>
  </si>
  <si>
    <t>TARADELL</t>
  </si>
  <si>
    <t>TAVERTET</t>
  </si>
  <si>
    <t>TONA</t>
  </si>
  <si>
    <t>VIC</t>
  </si>
  <si>
    <t>VILADRAU</t>
  </si>
  <si>
    <t>VILANOVA DE SAU</t>
  </si>
  <si>
    <t>PALLARS JUSSÀ</t>
  </si>
  <si>
    <t>ABELLA DE LA CONCA</t>
  </si>
  <si>
    <t>CASTELL DE MUR</t>
  </si>
  <si>
    <t>CONCA DE DALT</t>
  </si>
  <si>
    <t>GAVET DE LA CONCA</t>
  </si>
  <si>
    <t>LLIMIANA</t>
  </si>
  <si>
    <t>POBLA DE SEGUR (LA)</t>
  </si>
  <si>
    <t>SANT ESTEVE DE LA SARGA</t>
  </si>
  <si>
    <t>SARROCA DE BELLERA</t>
  </si>
  <si>
    <t>SENTERADA</t>
  </si>
  <si>
    <t>TALARN</t>
  </si>
  <si>
    <t>TORRE DE CABDELLA (LA)</t>
  </si>
  <si>
    <t>TREMP</t>
  </si>
  <si>
    <t>PALLARS SOBIRÀ</t>
  </si>
  <si>
    <t>ALINS</t>
  </si>
  <si>
    <t>BAIX PALLARS</t>
  </si>
  <si>
    <t>ESPOT</t>
  </si>
  <si>
    <t>FARRERA</t>
  </si>
  <si>
    <t>LLADORRE</t>
  </si>
  <si>
    <t>RIALP</t>
  </si>
  <si>
    <t>SORIGUERA</t>
  </si>
  <si>
    <t>SORT</t>
  </si>
  <si>
    <t>PLA DE L'ESTANY</t>
  </si>
  <si>
    <t>BANYOLES</t>
  </si>
  <si>
    <t>FONTCOBERTA</t>
  </si>
  <si>
    <t>PALOL DE REVARDIT</t>
  </si>
  <si>
    <t>PORQUERES</t>
  </si>
  <si>
    <t>SANT MIQUEL DE CAMPMAJOR</t>
  </si>
  <si>
    <t>VILADEMULS</t>
  </si>
  <si>
    <t>PLA D'URGELL</t>
  </si>
  <si>
    <t>BARBENS</t>
  </si>
  <si>
    <t>BELL-LLOC D'URGELL</t>
  </si>
  <si>
    <t>CASTELLNOU DE SEANA</t>
  </si>
  <si>
    <t>IVARS D'URGELL</t>
  </si>
  <si>
    <t>LINYOLA</t>
  </si>
  <si>
    <t>MIRALCAMP</t>
  </si>
  <si>
    <t>MOLLERUSSA</t>
  </si>
  <si>
    <t>PALAU D'ANGLESOLA (EL)</t>
  </si>
  <si>
    <t>POAL (EL)</t>
  </si>
  <si>
    <t>SIDAMON</t>
  </si>
  <si>
    <t>TORREGROSSA</t>
  </si>
  <si>
    <t>VILANOVA DE BELLPUIG</t>
  </si>
  <si>
    <t>VILA-SANA</t>
  </si>
  <si>
    <t>PRIORAT</t>
  </si>
  <si>
    <t>BELLMUNT DEL PRIORAT</t>
  </si>
  <si>
    <t>BISBAL DE FALSET (LA)</t>
  </si>
  <si>
    <t>CORNUDELLA DE MONTSANT</t>
  </si>
  <si>
    <t>FALSET</t>
  </si>
  <si>
    <t>FIGUERA (LA)</t>
  </si>
  <si>
    <t>GRATALLOPS</t>
  </si>
  <si>
    <t>GUIAMETS (ELS)</t>
  </si>
  <si>
    <t>LLOAR (EL)</t>
  </si>
  <si>
    <t>MARGALEF</t>
  </si>
  <si>
    <t>MASROIG (EL)</t>
  </si>
  <si>
    <t>MORERA DE MONTSANT (LA)</t>
  </si>
  <si>
    <t>POBOLEDA</t>
  </si>
  <si>
    <t>PORRERA</t>
  </si>
  <si>
    <t>PRADELL DE LA TEIXETA</t>
  </si>
  <si>
    <t>TORRE DE FONTAUBELLA (LA)</t>
  </si>
  <si>
    <t>TORROJA DEL PRIORAT</t>
  </si>
  <si>
    <t>ULLDEMOLINS</t>
  </si>
  <si>
    <t>VILELLA ALTA (LA)</t>
  </si>
  <si>
    <t>VILELLA BAIXA (LA)</t>
  </si>
  <si>
    <t>RIBERA D'EBRE</t>
  </si>
  <si>
    <t>BENISSANET</t>
  </si>
  <si>
    <t>FLIX</t>
  </si>
  <si>
    <t>GARCIA</t>
  </si>
  <si>
    <t>GINESTAR</t>
  </si>
  <si>
    <t>MIRAVET</t>
  </si>
  <si>
    <t>PALMA D'EBRE (LA)</t>
  </si>
  <si>
    <t>RASQUERA</t>
  </si>
  <si>
    <t>RIBA-ROJA D'EBRE</t>
  </si>
  <si>
    <t>TIVISSA</t>
  </si>
  <si>
    <t>TORRE DE L'ESPANYOL (LA)</t>
  </si>
  <si>
    <t>VINEBRE</t>
  </si>
  <si>
    <t>RIPOLLÈS</t>
  </si>
  <si>
    <t>CAMPELLES</t>
  </si>
  <si>
    <t>CAMPRODON</t>
  </si>
  <si>
    <t>LLANARS</t>
  </si>
  <si>
    <t>LLOSSES (LES)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</si>
  <si>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</si>
  <si>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</si>
  <si>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</si>
  <si>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</si>
  <si>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</si>
  <si>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</si>
  <si>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</si>
  <si>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SETCASES</t>
  </si>
  <si>
    <t>TOSES</t>
  </si>
  <si>
    <t>VILALLONGA DE TER</t>
  </si>
  <si>
    <t>SEGARRA</t>
  </si>
  <si>
    <t>BIOSCA</t>
  </si>
  <si>
    <t>CERVERA</t>
  </si>
  <si>
    <t>GRANYANELLA</t>
  </si>
  <si>
    <t>GRANYENA DE SEGARRA</t>
  </si>
  <si>
    <t>GUISSONA</t>
  </si>
  <si>
    <t>IVORRA</t>
  </si>
  <si>
    <t>MASSOTERES</t>
  </si>
  <si>
    <t>MONTOLIU DE SEGARRA</t>
  </si>
  <si>
    <t>OLUGES (LES)</t>
  </si>
  <si>
    <t>RIBERA D'ONDARA</t>
  </si>
  <si>
    <t>SANAÜJA</t>
  </si>
  <si>
    <t>SANT GUIM DE FREIXENET</t>
  </si>
  <si>
    <t>SANT GUIM DE LA PLANA</t>
  </si>
  <si>
    <t>SANT RAMON</t>
  </si>
  <si>
    <t>TALAVERA</t>
  </si>
  <si>
    <t>TARROJA DE SEGARRA</t>
  </si>
  <si>
    <t>TORREFETA I FLOREJACS</t>
  </si>
  <si>
    <t>SEGRIÀ</t>
  </si>
  <si>
    <t>AITONA</t>
  </si>
  <si>
    <t>ALCOLETGE</t>
  </si>
  <si>
    <t>ALGUAIRE</t>
  </si>
  <si>
    <t>ALMACELLES</t>
  </si>
  <si>
    <t>ALMATRET</t>
  </si>
  <si>
    <t>ALMENAR</t>
  </si>
  <si>
    <t>ALPICAT</t>
  </si>
  <si>
    <t>ARTESA DE LLEIDA</t>
  </si>
  <si>
    <t>ASPA</t>
  </si>
  <si>
    <t>CORBINS</t>
  </si>
  <si>
    <t>GIMENELLS I EL PLA DE LA FONT</t>
  </si>
  <si>
    <t>GRANJA D'ESCARP (LA)</t>
  </si>
  <si>
    <t>LLARDECANS</t>
  </si>
  <si>
    <t>LLEIDA</t>
  </si>
  <si>
    <t>MAIALS</t>
  </si>
  <si>
    <t>MASSALCOREIG</t>
  </si>
  <si>
    <t>MONTOLIU DE LLEIDA</t>
  </si>
  <si>
    <t>PORTELLA (LA)</t>
  </si>
  <si>
    <t>PUIGVERD DE LLEIDA</t>
  </si>
  <si>
    <t>SARROCA DE LLEIDA</t>
  </si>
  <si>
    <t>SOSES</t>
  </si>
  <si>
    <t>SUDANELL</t>
  </si>
  <si>
    <t>SUNYER</t>
  </si>
  <si>
    <t>TORREBESSES</t>
  </si>
  <si>
    <t>TORREFARRERA</t>
  </si>
  <si>
    <t>TORRES DE SEGRE</t>
  </si>
  <si>
    <t>TORRE-SERONA</t>
  </si>
  <si>
    <t>VILANOVA DE LA BARCA</t>
  </si>
  <si>
    <t>SELVA</t>
  </si>
  <si>
    <t>AMER</t>
  </si>
  <si>
    <t>BLANES</t>
  </si>
  <si>
    <t>BREDA</t>
  </si>
  <si>
    <t>BRUNYOLA</t>
  </si>
  <si>
    <t>CALDES DE MALAVELLA</t>
  </si>
  <si>
    <t>CELLERA DE TER (LA)</t>
  </si>
  <si>
    <t>FOGARS DE LA SELVA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</si>
  <si>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</si>
  <si>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</si>
  <si>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</si>
  <si>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</si>
  <si>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</si>
  <si>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</si>
  <si>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</si>
  <si>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</si>
  <si>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</si>
  <si>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SANTA COLOMA DE FARNERS</t>
  </si>
  <si>
    <t>SILS</t>
  </si>
  <si>
    <t>SUSQUEDA</t>
  </si>
  <si>
    <t>TOSSA DE MAR</t>
  </si>
  <si>
    <t>VIDRERES</t>
  </si>
  <si>
    <t>SOLSONÈS</t>
  </si>
  <si>
    <t>CASTELLAR DE LA RIBERA</t>
  </si>
  <si>
    <t>CLARIANA DE CARDENER</t>
  </si>
  <si>
    <t>COMA I LA PEDRA (LA)</t>
  </si>
  <si>
    <t>GUIXERS</t>
  </si>
  <si>
    <t>LLADURS</t>
  </si>
  <si>
    <t>LLOBERA</t>
  </si>
  <si>
    <t>MOLSOSA (LA)</t>
  </si>
  <si>
    <t>OLIUS</t>
  </si>
  <si>
    <t>RINER</t>
  </si>
  <si>
    <t>SANT LLORENÇ DE MORUNYS</t>
  </si>
  <si>
    <t>SOLSONA</t>
  </si>
  <si>
    <t>TARRAGONÈS</t>
  </si>
  <si>
    <t>ALTAFULLA</t>
  </si>
  <si>
    <t>CATLLAR (EL)</t>
  </si>
  <si>
    <t>CREIXELL</t>
  </si>
  <si>
    <t>MORELL (EL)</t>
  </si>
  <si>
    <t>PERAFORT</t>
  </si>
  <si>
    <t>POBLA DE MAFUMET (LA)</t>
  </si>
  <si>
    <t>RENAU</t>
  </si>
  <si>
    <t>RIERA DE GAIA (LA)</t>
  </si>
  <si>
    <t>SALOU</t>
  </si>
  <si>
    <t>SECUITA (LA)</t>
  </si>
  <si>
    <t>TARRAGONA</t>
  </si>
  <si>
    <t>TORREDEMBARRA</t>
  </si>
  <si>
    <t>VILALLONGA DEL CAMP</t>
  </si>
  <si>
    <t>VILA-SECA</t>
  </si>
  <si>
    <t>TERRA ALTA</t>
  </si>
  <si>
    <t>ARNES</t>
  </si>
  <si>
    <t>BATEA</t>
  </si>
  <si>
    <t>BOT</t>
  </si>
  <si>
    <t>CASERES</t>
  </si>
  <si>
    <t>CORBERA D'EBRE</t>
  </si>
  <si>
    <t>FATARELLA (LA)</t>
  </si>
  <si>
    <t>GANDESA</t>
  </si>
  <si>
    <t>HORTA DE SANT JOAN</t>
  </si>
  <si>
    <t>PINELL DE BRAI (EL)</t>
  </si>
  <si>
    <t>POBLA DE MASSALUCA (LA)</t>
  </si>
  <si>
    <t>PRAT DE COMTE</t>
  </si>
  <si>
    <t>VILALBA DELS ARCS</t>
  </si>
  <si>
    <t>URGELL</t>
  </si>
  <si>
    <t>AGRAMUNT</t>
  </si>
  <si>
    <t>ANGLESOLA</t>
  </si>
  <si>
    <t>BELIANES</t>
  </si>
  <si>
    <t>BELLPUIG</t>
  </si>
  <si>
    <t>CIUTADILLA</t>
  </si>
  <si>
    <t>FULIOLA (LA)</t>
  </si>
  <si>
    <t>NALEC</t>
  </si>
  <si>
    <t>PREIXANA</t>
  </si>
  <si>
    <t>PUIGVERD D'AGRAMUNT</t>
  </si>
  <si>
    <t>TORNABOUS</t>
  </si>
  <si>
    <t>VALLBONA DE LES MONGES</t>
  </si>
  <si>
    <t>VILAGRASSA</t>
  </si>
  <si>
    <t>ARRES</t>
  </si>
  <si>
    <t>BAUSEN</t>
  </si>
  <si>
    <t>BORDES (ES)</t>
  </si>
  <si>
    <t>CANEJAN</t>
  </si>
  <si>
    <t>LES</t>
  </si>
  <si>
    <t>NAUT ARAN</t>
  </si>
  <si>
    <t>VIELHA E MIJARAN</t>
  </si>
  <si>
    <t>VILAMOS</t>
  </si>
  <si>
    <t>VALLÈS OCCIDENTAL</t>
  </si>
  <si>
    <t>CASTELLBISBAL</t>
  </si>
  <si>
    <t>CERDANYOLA DEL VALLES</t>
  </si>
  <si>
    <t>GALLIFA</t>
  </si>
  <si>
    <t>MATADEPERA</t>
  </si>
  <si>
    <t>MONTCADA I REIXAC</t>
  </si>
  <si>
    <t>RELLINARS</t>
  </si>
  <si>
    <t>SABADELL</t>
  </si>
  <si>
    <t>SANT CUGAT DEL VALLES</t>
  </si>
  <si>
    <t>SANT LLORENÇ SAVALL</t>
  </si>
  <si>
    <t>SANT QUIRZE DEL VALLES</t>
  </si>
  <si>
    <t>SENTMENAT</t>
  </si>
  <si>
    <t>TERRASSA</t>
  </si>
  <si>
    <t>ULLASTRELL</t>
  </si>
  <si>
    <t>VACARISSES</t>
  </si>
  <si>
    <t>VILADECAVALLS</t>
  </si>
  <si>
    <t>VALLÈS ORIENTAL</t>
  </si>
  <si>
    <t>AIGUAFREDA</t>
  </si>
  <si>
    <t>BIGUES I RIELLS</t>
  </si>
  <si>
    <t>CALDES DE MONTBUI</t>
  </si>
  <si>
    <t>CAMPINS</t>
  </si>
  <si>
    <t>CANOVELLES</t>
  </si>
  <si>
    <t>CARDEDEU</t>
  </si>
  <si>
    <t>CASTELLCIR</t>
  </si>
  <si>
    <t>CASTELLTERÇOL</t>
  </si>
  <si>
    <t>GARRIGA (LA)</t>
  </si>
  <si>
    <t>GRANERA</t>
  </si>
  <si>
    <t>GRANOLLERS</t>
  </si>
  <si>
    <t>GUALBA</t>
  </si>
  <si>
    <t>MARTORELLES</t>
  </si>
  <si>
    <t>MOLLET DEL VALLES</t>
  </si>
  <si>
    <t>MONTSENY</t>
  </si>
  <si>
    <t>SANT ANTONI DE VILAMAJOR</t>
  </si>
  <si>
    <t>SANT CELONI</t>
  </si>
  <si>
    <t>SANT ESTEVE DE PALAUTORDERA</t>
  </si>
  <si>
    <t>SANT FELIU DE CODINES</t>
  </si>
  <si>
    <t>SANT FOST DE CAMPSENTELLES</t>
  </si>
  <si>
    <t>SANT PERE DE VILAMAJOR</t>
  </si>
  <si>
    <t>SANT QUIRZE SAFAJA</t>
  </si>
  <si>
    <t>SANTA MARIA DE MARTORELLES</t>
  </si>
  <si>
    <t>SANTA MARIA DE PALAUTORDERA</t>
  </si>
  <si>
    <t>TAGAMANENT</t>
  </si>
  <si>
    <t>VALLGORGUINA</t>
  </si>
  <si>
    <t>VALLROMANES</t>
  </si>
  <si>
    <t>VILALBA SASSERRA</t>
  </si>
  <si>
    <t>Total</t>
  </si>
  <si>
    <t>MOIANÈS</t>
  </si>
  <si>
    <t>ALAS I CERC</t>
  </si>
  <si>
    <t>ALT ANEU</t>
  </si>
  <si>
    <t>ARSEGUEL</t>
  </si>
  <si>
    <t>BAGA</t>
  </si>
  <si>
    <t>BESALU</t>
  </si>
  <si>
    <t>BORREDA</t>
  </si>
  <si>
    <t>BOSSOST</t>
  </si>
  <si>
    <t>CABO</t>
  </si>
  <si>
    <t>CAMPDEVANOL</t>
  </si>
  <si>
    <t>ESTERRI D'ANEU</t>
  </si>
  <si>
    <t>ESTERRI DE CARDOS</t>
  </si>
  <si>
    <t>FIGOLS I ALINYA</t>
  </si>
  <si>
    <t>GOMBREN</t>
  </si>
  <si>
    <t>GOSOL</t>
  </si>
  <si>
    <t>GUARDIOLA DE BERGUEDA</t>
  </si>
  <si>
    <t>GUINGUETA D'ANEU (LA)</t>
  </si>
  <si>
    <t>ISOVOL</t>
  </si>
  <si>
    <t>JOSA I TUIXEN</t>
  </si>
  <si>
    <t>LLAVORSI</t>
  </si>
  <si>
    <t>LLIVIA</t>
  </si>
  <si>
    <t>MOLLO</t>
  </si>
  <si>
    <t>MONTELLA I MARTINET</t>
  </si>
  <si>
    <t>MONTFERRER I CASTELLBO</t>
  </si>
  <si>
    <t>NAVES</t>
  </si>
  <si>
    <t>NOU DE BERGUEDA (LA)</t>
  </si>
  <si>
    <t>ODEN</t>
  </si>
  <si>
    <t>ORGANYA</t>
  </si>
  <si>
    <t>PUIGCERDA</t>
  </si>
  <si>
    <t>SANT JAUME DE FRONTANYA</t>
  </si>
  <si>
    <t>SANT PAU DE SEGURIES</t>
  </si>
  <si>
    <t>SANT PERE DE TORELLO</t>
  </si>
  <si>
    <t>SENIA (LA)</t>
  </si>
  <si>
    <t>TIRVIA</t>
  </si>
  <si>
    <t>TORTELLA</t>
  </si>
  <si>
    <t>URUS</t>
  </si>
  <si>
    <t>VALL DE BOI (LA)</t>
  </si>
  <si>
    <t>VALL DE CARDOS</t>
  </si>
  <si>
    <t>VALLFOGONA DE RIPOLLES</t>
  </si>
  <si>
    <t>VANSA I FORNOLS (LA)</t>
  </si>
  <si>
    <t>VIDRA</t>
  </si>
  <si>
    <t>COMARCA</t>
  </si>
  <si>
    <t>MUNICIPI</t>
  </si>
  <si>
    <t>AIGUAMURCIA</t>
  </si>
  <si>
    <t>CASTELLO D'EMPURIES</t>
  </si>
  <si>
    <t>PEDRET I MARZA</t>
  </si>
  <si>
    <t>RABOS</t>
  </si>
  <si>
    <t>SANTA LLOGAIA D'ALGUEMA</t>
  </si>
  <si>
    <t>AVINYONET DEL PENEDES</t>
  </si>
  <si>
    <t>CASTELLVI DE LA MARCA</t>
  </si>
  <si>
    <t>FONT-RUBI</t>
  </si>
  <si>
    <t>OLERDOLA</t>
  </si>
  <si>
    <t>PLA DEL PENEDES (EL)</t>
  </si>
  <si>
    <t>SANT SADURNI D'ANOIA</t>
  </si>
  <si>
    <t>VILOBI DEL PENEDES</t>
  </si>
  <si>
    <t>COLL DE NARGO</t>
  </si>
  <si>
    <t>CASTELLFOLLIT DE RIUBREGOS</t>
  </si>
  <si>
    <t>CASTELLOLI</t>
  </si>
  <si>
    <t>ODENA</t>
  </si>
  <si>
    <t>ORPI</t>
  </si>
  <si>
    <t>RUBIO</t>
  </si>
  <si>
    <t>VILANOVA DEL CAMI</t>
  </si>
  <si>
    <t>CASTELLGALI</t>
  </si>
  <si>
    <t>ARBOLI</t>
  </si>
  <si>
    <t>FEBRO (LA)</t>
  </si>
  <si>
    <t>VANDELLOS I L'HOSPITALET DE L'INFANT</t>
  </si>
  <si>
    <t>PERELLO (EL)</t>
  </si>
  <si>
    <t>CRUÏLLES, MONELLS I SANT SADURNI DE L'HEURA</t>
  </si>
  <si>
    <t>GAVA</t>
  </si>
  <si>
    <t>ESPLUGA DE FRANCOLI (L')</t>
  </si>
  <si>
    <t>VIMBODI</t>
  </si>
  <si>
    <t>VILANOVA I LA GELTRU</t>
  </si>
  <si>
    <t>ALBAGES (L')</t>
  </si>
  <si>
    <t>CERVIA DE LES GARRIGUES</t>
  </si>
  <si>
    <t>POBLA DE CERVOLES (LA)</t>
  </si>
  <si>
    <t>TARRES</t>
  </si>
  <si>
    <t>SARRIA DE TER</t>
  </si>
  <si>
    <t>ORRIUS</t>
  </si>
  <si>
    <t>AGER</t>
  </si>
  <si>
    <t>ALOS DE BALAGUER</t>
  </si>
  <si>
    <t>CASTELLO DE FARFANYA</t>
  </si>
  <si>
    <t>MENARGUENS</t>
  </si>
  <si>
    <t>SENTIU DE SIO (LA)</t>
  </si>
  <si>
    <t>TERMENS</t>
  </si>
  <si>
    <t>VILANOVA DE MEIA</t>
  </si>
  <si>
    <t>BALENYA</t>
  </si>
  <si>
    <t>MASIES DE VOLTREGA (LES)</t>
  </si>
  <si>
    <t>SANT BOI DE LLUÇANES</t>
  </si>
  <si>
    <t>SANT MARTI DE CENTELLES</t>
  </si>
  <si>
    <t>SANT SADURNI D'OSORMORT</t>
  </si>
  <si>
    <t>TORELLO</t>
  </si>
  <si>
    <t>ISONA I CONCA DELLA</t>
  </si>
  <si>
    <t>SALAS DE PALLARS</t>
  </si>
  <si>
    <t>BELLVIS</t>
  </si>
  <si>
    <t>CABACES</t>
  </si>
  <si>
    <t>MARÇA</t>
  </si>
  <si>
    <t>ASCO</t>
  </si>
  <si>
    <t>TORA</t>
  </si>
  <si>
    <t>BENAVENT DE SEGRIA</t>
  </si>
  <si>
    <t>VILANOVA DE SEGRIA</t>
  </si>
  <si>
    <t>ANGLES</t>
  </si>
  <si>
    <t>ARBUCIES</t>
  </si>
  <si>
    <t>SANT JULIA DEL LLOR I BONMATI</t>
  </si>
  <si>
    <t>PINELL DE SOLSONES</t>
  </si>
  <si>
    <t>CONSTANTI</t>
  </si>
  <si>
    <t>POBLA DE MONTORNES (LA)</t>
  </si>
  <si>
    <t>SALOMO</t>
  </si>
  <si>
    <t>VESPELLA DE GAIA</t>
  </si>
  <si>
    <t>CASTELLSERA</t>
  </si>
  <si>
    <t>OMELLS DE NA GAIA (ELS)</t>
  </si>
  <si>
    <t>BARBERA DEL VALLES</t>
  </si>
  <si>
    <t>CASTELLAR DEL VALLES</t>
  </si>
  <si>
    <t>POLINYA</t>
  </si>
  <si>
    <t>RUBI</t>
  </si>
  <si>
    <t>SANTA PERPETUA DE MOGODA</t>
  </si>
  <si>
    <t>CANOVES I SAMALUS</t>
  </si>
  <si>
    <t>FOGARS DE MONTCLUS</t>
  </si>
  <si>
    <t>CADAQUES</t>
  </si>
  <si>
    <t>SELVA DE MAR (LA)</t>
  </si>
  <si>
    <t>VILAMANISCLE</t>
  </si>
  <si>
    <t>CABANYES (LES)</t>
  </si>
  <si>
    <t>PUIGDALBER</t>
  </si>
  <si>
    <t>SANT CUGAT SESGARRIGUES</t>
  </si>
  <si>
    <t>SANTA FE DEL PENEDES</t>
  </si>
  <si>
    <t>CAPELLADES</t>
  </si>
  <si>
    <t>ALMOSTER</t>
  </si>
  <si>
    <t>REGENCOS</t>
  </si>
  <si>
    <t>CASTELLDEFELS</t>
  </si>
  <si>
    <t>COLLBATO</t>
  </si>
  <si>
    <t>CORNELLA DE LLOBREGAT</t>
  </si>
  <si>
    <t>ESPLUGUES DE LLOBREGAT</t>
  </si>
  <si>
    <t>PALMA DE CERVELLË (LA)</t>
  </si>
  <si>
    <t>SANT JUST DESVERN</t>
  </si>
  <si>
    <t>SANTA COLOMA DE CERVELLO</t>
  </si>
  <si>
    <t>CALAFELL</t>
  </si>
  <si>
    <t>SANTA COLOMA DE GRAMENET</t>
  </si>
  <si>
    <t>CONESA</t>
  </si>
  <si>
    <t>PIRA</t>
  </si>
  <si>
    <t>ROCAFORT DE QUERALT</t>
  </si>
  <si>
    <t>SENAN</t>
  </si>
  <si>
    <t>VALLCLARA</t>
  </si>
  <si>
    <t>CUBELLES</t>
  </si>
  <si>
    <t>CALDES D'ESTRAC</t>
  </si>
  <si>
    <t>MONTGAT</t>
  </si>
  <si>
    <t>SANT VICENÇ DE MONTALT</t>
  </si>
  <si>
    <t>FONDARELLA</t>
  </si>
  <si>
    <t>CAPÇANES</t>
  </si>
  <si>
    <t>MOLAR (EL)</t>
  </si>
  <si>
    <t>HOSTALRIC</t>
  </si>
  <si>
    <t>LA CANONJA</t>
  </si>
  <si>
    <t>NOU DE GAIA (LA)</t>
  </si>
  <si>
    <t>PALLARESOS (ELS)</t>
  </si>
  <si>
    <t>BADIA DEL VALLES</t>
  </si>
  <si>
    <t>RIPOLLET</t>
  </si>
  <si>
    <t>FIGARO-MONTMANY</t>
  </si>
  <si>
    <t>LLAGOSTA (LA)</t>
  </si>
  <si>
    <t>ALIÓ</t>
  </si>
  <si>
    <t>BRÀFIM</t>
  </si>
  <si>
    <t>MASÓ (LA)</t>
  </si>
  <si>
    <t>MILÀ (EL)</t>
  </si>
  <si>
    <t>AVINYONET DE PUIGVENTÓS</t>
  </si>
  <si>
    <t>BÀSCARA</t>
  </si>
  <si>
    <t>BORRASSÀ</t>
  </si>
  <si>
    <t>FAR D'EMPORDÀ (EL)</t>
  </si>
  <si>
    <t>FORTIÀ</t>
  </si>
  <si>
    <t>GARRIGÀS</t>
  </si>
  <si>
    <t>LLEDÓ D'EMPORDA</t>
  </si>
  <si>
    <t>PALAU DE SANTA EULÀLIA</t>
  </si>
  <si>
    <t>PONTÓS</t>
  </si>
  <si>
    <t>SANT MIQUEL DE FLUVIÀ</t>
  </si>
  <si>
    <t>SAUS, CAMALLERA I LLAMPAIES</t>
  </si>
  <si>
    <t>TORROELLA DE FLUVIà</t>
  </si>
  <si>
    <t>VENTALLÓ</t>
  </si>
  <si>
    <t>PACS DEL PENEDÈS</t>
  </si>
  <si>
    <t>SANT MARTÍ SARROCA</t>
  </si>
  <si>
    <t>VILAFRANCA DEL PENEDÈS</t>
  </si>
  <si>
    <t>SANT MARTÍ DE TOUS</t>
  </si>
  <si>
    <t>SANT MARTÍ SESGUEIOLES</t>
  </si>
  <si>
    <t>ARTÉS</t>
  </si>
  <si>
    <t>AVINYÓ</t>
  </si>
  <si>
    <t>CALLÚS</t>
  </si>
  <si>
    <t>GAIÀ</t>
  </si>
  <si>
    <t>NAVÀS</t>
  </si>
  <si>
    <t>SANT FRUITÓS DE BAGES</t>
  </si>
  <si>
    <t>SÚRIA</t>
  </si>
  <si>
    <t>MONTBRIÓ DEL CAMP</t>
  </si>
  <si>
    <t>BELLCAIRE D'EMPORDÀ</t>
  </si>
  <si>
    <t>BISBAL D'EMPORDÀ (LA)</t>
  </si>
  <si>
    <t>CALONGE I SANT ANTONI</t>
  </si>
  <si>
    <t>CORÇÀ</t>
  </si>
  <si>
    <t>FOIXÀ</t>
  </si>
  <si>
    <t>PALAMÓS</t>
  </si>
  <si>
    <t>PARLAVÀ</t>
  </si>
  <si>
    <t>RUPIÀ</t>
  </si>
  <si>
    <t>SERRA DE DARÓ</t>
  </si>
  <si>
    <t>TALLADA D'EMPORDÀ (LA)</t>
  </si>
  <si>
    <t>TORROELLA DE MONTGRÍ</t>
  </si>
  <si>
    <t>ULLÀ</t>
  </si>
  <si>
    <t>SANT JOAN D'ESPI</t>
  </si>
  <si>
    <t>BANYERES DEL PENEDÈS</t>
  </si>
  <si>
    <t>BISBAL DEL PENEDÈS (LA)</t>
  </si>
  <si>
    <t>LLORENÇ DEL PENEDÈS</t>
  </si>
  <si>
    <t>AVIÀ</t>
  </si>
  <si>
    <t>SAGÀS</t>
  </si>
  <si>
    <t>SANTA MARIA DE MERLÈS</t>
  </si>
  <si>
    <t>BARBERÀ DE LA CONCA</t>
  </si>
  <si>
    <t>FORÈS</t>
  </si>
  <si>
    <t>PUIGGRÒS</t>
  </si>
  <si>
    <t>SOLERÀS (EL)</t>
  </si>
  <si>
    <t>MAIÀ DE MONTCAL</t>
  </si>
  <si>
    <t>BESCANÓ</t>
  </si>
  <si>
    <t>CASSÀ DE LA SELVA</t>
  </si>
  <si>
    <t>CELRÀ</t>
  </si>
  <si>
    <t>CERVIÀ DE TER</t>
  </si>
  <si>
    <t>FLAÇÀ</t>
  </si>
  <si>
    <t>JUIÀ</t>
  </si>
  <si>
    <t>SANT JULIÀ DE RAMIS</t>
  </si>
  <si>
    <t>SANT MARTÍ DE LLEMENA</t>
  </si>
  <si>
    <t>SANT MARTÍ VELL</t>
  </si>
  <si>
    <t>MATARÓ</t>
  </si>
  <si>
    <t>PREMIÀ DE DALT</t>
  </si>
  <si>
    <t>PREMIÀ DE MAR</t>
  </si>
  <si>
    <t>SANT CEBRIÀ DE VALLALTA</t>
  </si>
  <si>
    <t>TEIÀ</t>
  </si>
  <si>
    <t>MOIÀ</t>
  </si>
  <si>
    <t>SANTA MARIA D'OLÓ</t>
  </si>
  <si>
    <t>SANT CARLES DE LA RÀPITA</t>
  </si>
  <si>
    <t>SANTA BÀRBARA</t>
  </si>
  <si>
    <t>LLUÇÀ</t>
  </si>
  <si>
    <t>ORÍS</t>
  </si>
  <si>
    <t>ORISTÀ</t>
  </si>
  <si>
    <t>PRATS DE LLUÇANÈS</t>
  </si>
  <si>
    <t>SANT AGUSTÍ DE LLUÇANES</t>
  </si>
  <si>
    <t>SANT HIPÒLIT DE VOLTREGA</t>
  </si>
  <si>
    <t>SANT JULIÀ DE VILATORTA</t>
  </si>
  <si>
    <t>SANT MARTÍ D'ALBARS</t>
  </si>
  <si>
    <t>SANT VICENÇ DE TORELLÓ</t>
  </si>
  <si>
    <t>SANTA CECÍLIA DE VOLTREGA</t>
  </si>
  <si>
    <t>SANTA EUGÈNIA DE BERGA</t>
  </si>
  <si>
    <t>SANTA EULÀLIA DE RIUPRIMER</t>
  </si>
  <si>
    <t>TAVÈRNOLES</t>
  </si>
  <si>
    <t>CAMÓS</t>
  </si>
  <si>
    <t>CORNELLÀ DEL TERRI</t>
  </si>
  <si>
    <t>CRESPIÀ</t>
  </si>
  <si>
    <t>ESPONELLÀ</t>
  </si>
  <si>
    <t>SERINYÀ</t>
  </si>
  <si>
    <t>GOLMÉS</t>
  </si>
  <si>
    <t>MÓRA D'EBRE</t>
  </si>
  <si>
    <t>MÓRA LA NOVA</t>
  </si>
  <si>
    <t>ESTARÀS</t>
  </si>
  <si>
    <t>MONTORNÈS DE SEGARRA</t>
  </si>
  <si>
    <t>PLANS DE SIÓ (ELS)</t>
  </si>
  <si>
    <t>ALAMÚS (ELS)</t>
  </si>
  <si>
    <t>ALBATÀRREC</t>
  </si>
  <si>
    <t>ALCANÓ</t>
  </si>
  <si>
    <t>ALCARRÀS</t>
  </si>
  <si>
    <t>ALFARRÀS</t>
  </si>
  <si>
    <t>ALFÉS</t>
  </si>
  <si>
    <t>ROSSELLÓ</t>
  </si>
  <si>
    <t>SERÓS</t>
  </si>
  <si>
    <t>VILOBÍ D'ONYAR</t>
  </si>
  <si>
    <t>PINÓS</t>
  </si>
  <si>
    <t>RODA DE BERÀ</t>
  </si>
  <si>
    <t>GUIMERÀ</t>
  </si>
  <si>
    <t>MALDÀ</t>
  </si>
  <si>
    <t>OSSÓ DE SIÓ</t>
  </si>
  <si>
    <t>SANT MARTÍ DE RIUCORB</t>
  </si>
  <si>
    <t>TÀRREGA</t>
  </si>
  <si>
    <t>VERDÚ</t>
  </si>
  <si>
    <t>PALAU-SOLITÀ I PLEGAMANS</t>
  </si>
  <si>
    <t>AMETLLA DEL VALLÈS (L')</t>
  </si>
  <si>
    <t>FRANQUESES DEL VALLÈS (LES)</t>
  </si>
  <si>
    <t>LLIÇÀ D'AMUNT</t>
  </si>
  <si>
    <t>LLIÇÀ DE VALL</t>
  </si>
  <si>
    <t>LLINARS DEL VALLÈS</t>
  </si>
  <si>
    <t>MONTMELÓ</t>
  </si>
  <si>
    <t>MONTORNÈS DEL VALLÈS</t>
  </si>
  <si>
    <t>PARETS DEL VALLÈS</t>
  </si>
  <si>
    <t>ROCA DEL VALLÈS (LA)</t>
  </si>
  <si>
    <t>SANTA EULÀLIA DE RONÇANA</t>
  </si>
  <si>
    <t>VILANOVA DEL VALLÈS</t>
  </si>
  <si>
    <t>SANT ADRIA DE BESOS</t>
  </si>
  <si>
    <t>TOTAL</t>
  </si>
  <si>
    <t>Generació de Fòsfor en el fem (kg)</t>
  </si>
  <si>
    <t>Generació de Fòsfor segons capacitat bestiar GTR                                      TOTAL (kg)</t>
  </si>
  <si>
    <t>Generació de Fòsfor en el purí (kg)</t>
  </si>
  <si>
    <t>Generació de Fòsfor en la gallinassa (kg)</t>
  </si>
  <si>
    <t>VAL D'ARAN</t>
  </si>
  <si>
    <t>VALL D'ARAN</t>
  </si>
  <si>
    <t>NOTA METODOLÒGICA</t>
  </si>
  <si>
    <t>La superfície fertilitzable s’ha obtingut d’acord amb les dades del SIGPAC 2021 i els usos fertilitzables de l’annex 12 del Decret 153/2019.</t>
  </si>
  <si>
    <r>
      <rPr>
        <sz val="9"/>
        <color theme="1"/>
        <rFont val="Calibri"/>
        <family val="2"/>
        <scheme val="minor"/>
      </rPr>
      <t>La massa/volum de dejeccions s’ha calculat a partir de la capacitat de GTR i aplicant els coeficient de l’annex 2 del Decret 153/2019. Pel càlcul del total de dejeccions generades s’ha considerat la densitat del purí 1 t/m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.</t>
    </r>
  </si>
  <si>
    <t>Els quilograms de nitrogen admissibles en superfície fertilitzable s’han obtingut a partir de la superfície fertilitzable del 2021 i els kg de nitrogen admissibles per usos que estableix l’annex 12 del Decret 153/219.</t>
  </si>
  <si>
    <t>La generació de quilograms de nitrogen, quilograms de fòsfor i tones de dejeccions s’han calculat a partir de les dades del GTR del 2021. S’han tingut en compte les explotacions actives i tipus d’explotació “Producció i reproducció”. S’han aplicat uns percentatges d’estabulació al bestiar oví, cabrum, boví i èquids ubicats en municipis de muntanya.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</si>
  <si>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2021.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</si>
  <si>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t>Els kg de fòsfor s’han calculat a partir de la capacitat de GTR  i aplicant un coeficient de generació de P al coeficient de generació de nitrogen.  Aquest coeficient és una adaptació de les dades del “Balanç de nitrogen i inventari d’emissions de gasos” publicades pel Ministeri d’Agricultura, Pesca i Alimentació, amb els  coeficients de l’annex 1 del Decret 153/2019.</t>
  </si>
  <si>
    <t>La superfície fertilitzable s’ha obtingut d’acord amb les dades del SIGPAC 2022 i els usos fertilitzables de l’annex 12 del Decret 153/2019.</t>
  </si>
  <si>
    <t>Els quilograms de nitrogen admissibles en superfície fertilitzable s’han obtingut a partir de la superfície fertilitzable del 2022 i els kg de nitrogen admissibles per usos que estableix l’annex 12 del Decret 153/219.</t>
  </si>
  <si>
    <t>La generació de quilograms de nitrogen, quilograms de fòsfor i tones de dejeccions s’han calculat a partir de les dades del GTR del 2022. S’han tingut en compte les explotacions actives i tipus d’explotació “Producció i reproducció”. S’han aplicat uns percentatges d’estabulació al bestiar oví, cabrum, boví i èquids ubicats en municipis de muntanya.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</si>
  <si>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2022.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</si>
  <si>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r>
      <t>La massa/volum de dejeccions s’ha calculat a partir de la capacitat de GTR i aplicant els coeficient de l’annex 2 del Decret 153/2019. Pel càlcul del total de dejeccions generades s’ha considerat la densitat del purí 1 t/m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.</t>
    </r>
  </si>
  <si>
    <t>La superfície fertilitzable s’ha obtingut d’acord amb les dades del SIGPAC 2023 i els usos fertilitzables de l’annex 12 del Decret 153/2019.</t>
  </si>
  <si>
    <t>Els quilograms de nitrogen admissibles en superfície fertilitzable s’han obtingut a partir de la superfície fertilitzable del 2023 i els kg de nitrogen admissibles per usos que estableix l’annex 12 del Decret 153/219.</t>
  </si>
  <si>
    <t>La generació de quilograms de nitrogen, quilograms de fòsfor i tones de dejeccions s’han calculat a partir de les dades del GTR del 2023. S’han tingut en compte les explotacions actives i tipus d’explotació “Producció i reproducció”. S’han aplicat uns percentatges d’estabulació al bestiar oví, cabrum, boví i èquids ubicats en municipis de muntanya.</t>
  </si>
  <si>
    <t>Els kg de fòsfor s’han calculat a partir de la capacitat de GTR  i aplicant un coeficient de generació de P al coeficient de generació de nitrogen.  Aquest coeficient és una adaptació de les dades del “Balanç de nitrogen i inventari d’emissions de gasos” publicades pel Ministeri d’Agricultura, Pesca i Alimentació, amb els coeficients de l’annex 1 del Decret 153/2019.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</si>
  <si>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2023.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</si>
  <si>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t>Pel càlcul dels kg de nitrogen s’han aplicat els coeficients de l’annex 1 del Decret 153/2019.</t>
  </si>
  <si>
    <t>Per a realitzar el càcul de la generació de fòsfor segons capacitat de bestiar GTR s'han tingut en compte les següents consideracions</t>
  </si>
  <si>
    <t>Generació de Fòsfor segons capacitat bestiar GTR 
TOTAL (kg)</t>
  </si>
  <si>
    <t>Data actualització: Març del 2025</t>
  </si>
  <si>
    <t>Càlcul segons la CAPACITAT permesa a GTR aplicant una estimació del coeficient P/N al coeficient de generació de N estàndard a cada espècie i categoria d'acord amb l'Annex 1 del Decret 153/2019. El coeficient P/Ns'ha extret de les "Bases zootècniques per al balanç del càlcul del fòsfor i nitrogen" del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</si>
</sst>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2"/>
      <color theme="2" tint="-0.74999237037263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26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5" fontId="0" fillId="0" borderId="0" xfId="1" applyNumberFormat="1" applyFont="1" applyAlignment="1"/>
    <xf numFmtId="0" fontId="3" fillId="2" borderId="4" xfId="2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wrapText="1"/>
    </xf>
    <xf numFmtId="0" fontId="2" fillId="0" borderId="0" xfId="0" applyFont="1" applyAlignment="1"/>
    <xf numFmtId="0" fontId="3" fillId="4" borderId="7" xfId="0" applyNumberFormat="1" applyFont="1" applyFill="1" applyBorder="1" applyAlignment="1" applyProtection="1"/>
    <xf numFmtId="0" fontId="3" fillId="4" borderId="8" xfId="0" applyNumberFormat="1" applyFont="1" applyFill="1" applyBorder="1" applyAlignment="1" applyProtection="1"/>
    <xf numFmtId="165" fontId="3" fillId="4" borderId="8" xfId="0" applyNumberFormat="1" applyFont="1" applyFill="1" applyBorder="1" applyAlignment="1">
      <alignment horizontal="right"/>
    </xf>
    <xf numFmtId="0" fontId="4" fillId="4" borderId="5" xfId="0" applyNumberFormat="1" applyFont="1" applyFill="1" applyBorder="1" applyAlignment="1"/>
    <xf numFmtId="165" fontId="4" fillId="4" borderId="5" xfId="0" applyNumberFormat="1" applyFont="1" applyFill="1" applyBorder="1" applyAlignment="1">
      <alignment horizontal="right"/>
    </xf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right" wrapText="1"/>
    </xf>
    <xf numFmtId="0" fontId="5" fillId="0" borderId="0" xfId="3"/>
    <xf numFmtId="165" fontId="3" fillId="0" borderId="1" xfId="1" applyNumberFormat="1" applyFont="1" applyFill="1" applyBorder="1" applyAlignment="1">
      <alignment horizontal="right" wrapText="1"/>
    </xf>
    <xf numFmtId="165" fontId="5" fillId="0" borderId="0" xfId="1" applyNumberFormat="1" applyFont="1"/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right" wrapText="1"/>
    </xf>
    <xf numFmtId="0" fontId="5" fillId="0" borderId="0" xfId="4"/>
    <xf numFmtId="165" fontId="3" fillId="2" borderId="4" xfId="1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wrapText="1"/>
    </xf>
    <xf numFmtId="165" fontId="3" fillId="0" borderId="1" xfId="1" applyNumberFormat="1" applyFont="1" applyFill="1" applyBorder="1" applyAlignment="1">
      <alignment wrapText="1"/>
    </xf>
    <xf numFmtId="0" fontId="8" fillId="0" borderId="3" xfId="0" applyNumberFormat="1" applyFont="1" applyFill="1" applyBorder="1" applyAlignment="1" applyProtection="1"/>
    <xf numFmtId="165" fontId="8" fillId="0" borderId="3" xfId="0" applyNumberFormat="1" applyFont="1" applyFill="1" applyBorder="1" applyAlignment="1">
      <alignment horizontal="right"/>
    </xf>
    <xf numFmtId="0" fontId="0" fillId="7" borderId="0" xfId="0" applyFill="1"/>
    <xf numFmtId="0" fontId="0" fillId="7" borderId="0" xfId="0" applyFill="1" applyAlignment="1"/>
    <xf numFmtId="165" fontId="10" fillId="3" borderId="6" xfId="1" applyNumberFormat="1" applyFont="1" applyFill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/>
    </xf>
    <xf numFmtId="165" fontId="6" fillId="7" borderId="0" xfId="1" applyNumberFormat="1" applyFont="1" applyFill="1" applyBorder="1" applyAlignment="1"/>
    <xf numFmtId="0" fontId="3" fillId="0" borderId="11" xfId="4" applyFont="1" applyFill="1" applyBorder="1" applyAlignment="1">
      <alignment wrapText="1"/>
    </xf>
    <xf numFmtId="165" fontId="3" fillId="0" borderId="11" xfId="1" applyNumberFormat="1" applyFont="1" applyFill="1" applyBorder="1" applyAlignment="1">
      <alignment horizontal="right" wrapText="1"/>
    </xf>
    <xf numFmtId="0" fontId="3" fillId="2" borderId="2" xfId="2" applyFont="1" applyFill="1" applyBorder="1" applyAlignment="1">
      <alignment horizontal="center" vertical="center" wrapText="1"/>
    </xf>
    <xf numFmtId="165" fontId="11" fillId="5" borderId="2" xfId="1" applyNumberFormat="1" applyFont="1" applyFill="1" applyBorder="1" applyAlignment="1">
      <alignment horizontal="center" vertical="center" wrapText="1"/>
    </xf>
    <xf numFmtId="165" fontId="12" fillId="7" borderId="14" xfId="1" applyNumberFormat="1" applyFont="1" applyFill="1" applyBorder="1" applyAlignment="1"/>
    <xf numFmtId="165" fontId="0" fillId="7" borderId="0" xfId="1" applyNumberFormat="1" applyFont="1" applyFill="1" applyAlignment="1"/>
    <xf numFmtId="0" fontId="7" fillId="7" borderId="0" xfId="0" applyFont="1" applyFill="1" applyAlignment="1">
      <alignment vertical="center"/>
    </xf>
    <xf numFmtId="0" fontId="2" fillId="7" borderId="0" xfId="0" applyFont="1" applyFill="1" applyAlignment="1"/>
    <xf numFmtId="0" fontId="9" fillId="7" borderId="0" xfId="0" applyFont="1" applyFill="1" applyAlignment="1"/>
    <xf numFmtId="165" fontId="9" fillId="7" borderId="0" xfId="1" applyNumberFormat="1" applyFont="1" applyFill="1" applyAlignment="1"/>
    <xf numFmtId="0" fontId="9" fillId="0" borderId="0" xfId="0" applyFont="1" applyAlignment="1"/>
    <xf numFmtId="0" fontId="9" fillId="7" borderId="0" xfId="0" applyFont="1" applyFill="1" applyAlignment="1">
      <alignment horizontal="left" vertical="center" indent="5"/>
    </xf>
    <xf numFmtId="0" fontId="9" fillId="7" borderId="0" xfId="0" applyFont="1" applyFill="1" applyAlignment="1">
      <alignment vertical="center"/>
    </xf>
    <xf numFmtId="165" fontId="0" fillId="7" borderId="0" xfId="1" applyNumberFormat="1" applyFont="1" applyFill="1" applyAlignment="1">
      <alignment wrapText="1"/>
    </xf>
    <xf numFmtId="0" fontId="3" fillId="0" borderId="11" xfId="3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16" fillId="7" borderId="0" xfId="0" applyFont="1" applyFill="1" applyAlignment="1">
      <alignment horizontal="left"/>
    </xf>
    <xf numFmtId="0" fontId="17" fillId="7" borderId="0" xfId="0" applyFont="1" applyFill="1"/>
    <xf numFmtId="0" fontId="17" fillId="7" borderId="0" xfId="0" applyFont="1" applyFill="1" applyAlignment="1">
      <alignment horizontal="left"/>
    </xf>
    <xf numFmtId="165" fontId="15" fillId="3" borderId="2" xfId="1" applyNumberFormat="1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vertical="center" wrapText="1"/>
    </xf>
    <xf numFmtId="0" fontId="18" fillId="6" borderId="9" xfId="2" applyNumberFormat="1" applyFont="1" applyFill="1" applyBorder="1" applyAlignment="1">
      <alignment horizontal="center" vertical="center" wrapText="1"/>
    </xf>
    <xf numFmtId="0" fontId="18" fillId="6" borderId="10" xfId="2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right"/>
    </xf>
    <xf numFmtId="0" fontId="12" fillId="7" borderId="13" xfId="0" applyFont="1" applyFill="1" applyBorder="1" applyAlignment="1">
      <alignment horizontal="right"/>
    </xf>
  </cellXfs>
  <cellStyles count="6">
    <cellStyle name="Coma" xfId="1" builtinId="3"/>
    <cellStyle name="Normal" xfId="0" builtinId="0"/>
    <cellStyle name="Normal_2021" xfId="4"/>
    <cellStyle name="Normal_2022" xfId="3"/>
    <cellStyle name="Normal_2023 (coef)" xfId="5"/>
    <cellStyle name="Normal_Full2" xfId="2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/>
      </font>
    </dxf>
    <dxf>
      <border outline="0">
        <top style="thin">
          <color rgb="FF000000"/>
        </top>
        <bottom style="thin">
          <color rgb="FFC0C0C0"/>
        </bottom>
      </border>
    </dxf>
    <dxf>
      <border outline="0">
        <bottom style="thin">
          <color rgb="FFC9C9C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border outline="0">
        <top style="thin">
          <color indexed="8"/>
        </top>
        <bottom style="thin">
          <color indexed="22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22"/>
        </right>
        <top style="medium">
          <color indexed="64"/>
        </top>
        <bottom style="medium">
          <color indexed="64"/>
        </bottom>
      </border>
      <protection locked="1" hidden="0"/>
    </dxf>
    <dxf>
      <border>
        <top style="medium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/>
        <vertical style="thin">
          <color indexed="22"/>
        </vertical>
        <horizontal/>
      </border>
    </dxf>
    <dxf>
      <border outline="0">
        <top style="thin">
          <color indexed="8"/>
        </top>
        <bottom style="thin">
          <color indexed="22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3" name="Taula24" displayName="Taula24" ref="A4:F952" totalsRowCount="1" headerRowDxfId="36" totalsRowDxfId="33" headerRowBorderDxfId="35" tableBorderDxfId="34" totalsRowBorderDxfId="32">
  <autoFilter ref="A4:F951"/>
  <tableColumns count="6">
    <tableColumn id="1" name="COMARCA" totalsRowLabel="Total" totalsRowDxfId="31"/>
    <tableColumn id="2" name="MUNICIPI" totalsRowFunction="count" totalsRowDxfId="30"/>
    <tableColumn id="9" name="Generació de Fòsfor segons capacitat bestiar GTR                                      TOTAL (kg)" totalsRowFunction="sum" totalsRowDxfId="29"/>
    <tableColumn id="10" name="Generació de Fòsfor en el fem (kg)" totalsRowFunction="sum" totalsRowDxfId="28"/>
    <tableColumn id="11" name="Generació de Fòsfor en el purí (kg)" totalsRowFunction="sum" totalsRowDxfId="27"/>
    <tableColumn id="12" name="Generació de Fòsfor en la gallinassa (kg)" totalsRowFunction="sum" totalsRowDxfId="2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4" name="Taula4" displayName="Taula4" ref="A4:F952" totalsRowCount="1" headerRowDxfId="25" totalsRowDxfId="22" headerRowBorderDxfId="24" tableBorderDxfId="23" totalsRowBorderDxfId="21">
  <autoFilter ref="A4:F951"/>
  <tableColumns count="6">
    <tableColumn id="1" name="COMARCA" totalsRowLabel="Total" totalsRowDxfId="20"/>
    <tableColumn id="2" name="MUNICIPI" totalsRowFunction="count" totalsRowDxfId="19"/>
    <tableColumn id="9" name="Generació de Fòsfor segons capacitat bestiar GTR                                      TOTAL (kg)" totalsRowFunction="sum" totalsRowDxfId="18"/>
    <tableColumn id="10" name="Generació de Fòsfor en el fem (kg)" totalsRowFunction="sum" totalsRowDxfId="17"/>
    <tableColumn id="11" name="Generació de Fòsfor en el purí (kg)" totalsRowFunction="sum" totalsRowDxfId="16"/>
    <tableColumn id="12" name="Generació de Fòsfor en la gallinassa (kg)" totalsRowFunction="sum" totalsRowDxfId="1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5" name="Taula66" displayName="Taula66" ref="A4:F952" totalsRowCount="1" headerRowDxfId="14" totalsRowDxfId="11" headerRowBorderDxfId="13" tableBorderDxfId="12">
  <autoFilter ref="A4:F951"/>
  <tableColumns count="6">
    <tableColumn id="1" name="COMARCA" totalsRowDxfId="10"/>
    <tableColumn id="2" name="MUNICIPI" dataDxfId="9" totalsRowDxfId="8" dataCellStyle="Coma"/>
    <tableColumn id="9" name="Generació de Fòsfor segons capacitat bestiar GTR                                      TOTAL (kg)" totalsRowFunction="sum" dataDxfId="7" totalsRowDxfId="6" dataCellStyle="Coma"/>
    <tableColumn id="10" name="Generació de Fòsfor en el fem (kg)" totalsRowFunction="sum" dataDxfId="5" totalsRowDxfId="4" dataCellStyle="Coma"/>
    <tableColumn id="11" name="Generació de Fòsfor en el purí (kg)" totalsRowFunction="sum" dataDxfId="3" totalsRowDxfId="2" dataCellStyle="Coma"/>
    <tableColumn id="12" name="Generació de Fòsfor en la gallinassa (kg)" totalsRowFunction="sum" dataDxfId="1" totalsRowDxfId="0" dataCellStyle="Coma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tabSelected="1" workbookViewId="0">
      <selection activeCell="C7" sqref="C7"/>
    </sheetView>
  </sheetViews>
  <sheetFormatPr defaultRowHeight="10" x14ac:dyDescent="0.2"/>
  <cols>
    <col min="1" max="1" width="3.453125" style="48" customWidth="1"/>
    <col min="2" max="2" width="36.6328125" style="49" customWidth="1"/>
    <col min="3" max="3" width="64.81640625" style="48" customWidth="1"/>
    <col min="4" max="16384" width="8.7265625" style="48"/>
  </cols>
  <sheetData>
    <row r="2" spans="2:3" ht="11.5" x14ac:dyDescent="0.25">
      <c r="B2" s="47" t="s">
        <v>1016</v>
      </c>
    </row>
    <row r="4" spans="2:3" ht="58.5" customHeight="1" x14ac:dyDescent="0.2">
      <c r="B4" s="50" t="s">
        <v>1017</v>
      </c>
      <c r="C4" s="51" t="s">
        <v>1019</v>
      </c>
    </row>
    <row r="7" spans="2:3" x14ac:dyDescent="0.2">
      <c r="B7" s="49" t="s">
        <v>1018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9"/>
  <sheetViews>
    <sheetView workbookViewId="0">
      <pane ySplit="4" topLeftCell="A5" activePane="bottomLeft" state="frozen"/>
      <selection pane="bottomLeft" activeCell="K4" sqref="K4"/>
    </sheetView>
  </sheetViews>
  <sheetFormatPr defaultColWidth="8.90625" defaultRowHeight="14.5" x14ac:dyDescent="0.35"/>
  <cols>
    <col min="1" max="1" width="16.54296875" style="2" customWidth="1"/>
    <col min="2" max="2" width="22.453125" style="2" customWidth="1"/>
    <col min="3" max="3" width="21.6328125" style="3" customWidth="1"/>
    <col min="4" max="6" width="14.6328125" style="3" customWidth="1"/>
    <col min="7" max="16384" width="8.90625" style="2"/>
  </cols>
  <sheetData>
    <row r="1" spans="1:6" ht="33.5" x14ac:dyDescent="0.35">
      <c r="A1" s="52">
        <v>2021</v>
      </c>
      <c r="B1" s="53"/>
      <c r="C1" s="27" t="s">
        <v>993</v>
      </c>
      <c r="D1" s="27" t="s">
        <v>992</v>
      </c>
      <c r="E1" s="27" t="s">
        <v>994</v>
      </c>
      <c r="F1" s="27" t="s">
        <v>995</v>
      </c>
    </row>
    <row r="2" spans="1:6" ht="16" thickBot="1" x14ac:dyDescent="0.4">
      <c r="A2" s="54" t="s">
        <v>991</v>
      </c>
      <c r="B2" s="55"/>
      <c r="C2" s="35">
        <f>Taula24[[#Totals],[Generació de Fòsfor segons capacitat bestiar GTR                                      TOTAL (kg)]]</f>
        <v>22793818.928204034</v>
      </c>
      <c r="D2" s="35">
        <f>Taula24[[#Totals],[Generació de Fòsfor en el fem (kg)]]</f>
        <v>5389260.8465396995</v>
      </c>
      <c r="E2" s="35">
        <f>Taula24[[#Totals],[Generació de Fòsfor en el purí (kg)]]</f>
        <v>10960841.012629995</v>
      </c>
      <c r="F2" s="35">
        <f>Taula24[[#Totals],[Generació de Fòsfor en la gallinassa (kg)]]</f>
        <v>6443717.0690343063</v>
      </c>
    </row>
    <row r="3" spans="1:6" ht="16" thickTop="1" x14ac:dyDescent="0.35">
      <c r="A3" s="29"/>
      <c r="B3" s="29"/>
      <c r="C3" s="30"/>
      <c r="D3" s="30"/>
      <c r="E3" s="30"/>
      <c r="F3" s="30"/>
    </row>
    <row r="4" spans="1:6" s="1" customFormat="1" ht="31.5" customHeight="1" x14ac:dyDescent="0.35">
      <c r="A4" s="33" t="s">
        <v>750</v>
      </c>
      <c r="B4" s="33" t="s">
        <v>751</v>
      </c>
      <c r="C4" s="34" t="s">
        <v>993</v>
      </c>
      <c r="D4" s="34" t="s">
        <v>992</v>
      </c>
      <c r="E4" s="34" t="s">
        <v>994</v>
      </c>
      <c r="F4" s="34" t="s">
        <v>995</v>
      </c>
    </row>
    <row r="5" spans="1:6" x14ac:dyDescent="0.35">
      <c r="A5" s="31" t="s">
        <v>0</v>
      </c>
      <c r="B5" s="31" t="s">
        <v>752</v>
      </c>
      <c r="C5" s="32">
        <v>17990.147256</v>
      </c>
      <c r="D5" s="32">
        <v>509.35712400000006</v>
      </c>
      <c r="E5" s="32">
        <v>7332.2354999999989</v>
      </c>
      <c r="F5" s="32">
        <v>10148.554631999999</v>
      </c>
    </row>
    <row r="6" spans="1:6" x14ac:dyDescent="0.35">
      <c r="A6" s="17" t="s">
        <v>0</v>
      </c>
      <c r="B6" s="17" t="s">
        <v>1</v>
      </c>
      <c r="C6" s="15">
        <v>61802.034141999997</v>
      </c>
      <c r="D6" s="15">
        <v>4147.3838299999998</v>
      </c>
      <c r="E6" s="15">
        <v>18271.298000000003</v>
      </c>
      <c r="F6" s="15">
        <v>39383.352312000003</v>
      </c>
    </row>
    <row r="7" spans="1:6" x14ac:dyDescent="0.35">
      <c r="A7" s="17" t="s">
        <v>0</v>
      </c>
      <c r="B7" s="17" t="s">
        <v>865</v>
      </c>
      <c r="C7" s="15">
        <v>27852.136000000002</v>
      </c>
      <c r="D7" s="15">
        <v>0</v>
      </c>
      <c r="E7" s="15">
        <v>2188.9780000000001</v>
      </c>
      <c r="F7" s="15">
        <v>25663.158000000003</v>
      </c>
    </row>
    <row r="8" spans="1:6" x14ac:dyDescent="0.35">
      <c r="A8" s="17" t="s">
        <v>0</v>
      </c>
      <c r="B8" s="17" t="s">
        <v>866</v>
      </c>
      <c r="C8" s="15">
        <v>13948.173449999997</v>
      </c>
      <c r="D8" s="15">
        <v>0</v>
      </c>
      <c r="E8" s="15">
        <v>13471.820649999996</v>
      </c>
      <c r="F8" s="15">
        <v>476.35279999999989</v>
      </c>
    </row>
    <row r="9" spans="1:6" x14ac:dyDescent="0.35">
      <c r="A9" s="17" t="s">
        <v>0</v>
      </c>
      <c r="B9" s="17" t="s">
        <v>2</v>
      </c>
      <c r="C9" s="15">
        <v>16202.408934000001</v>
      </c>
      <c r="D9" s="15">
        <v>430.886214</v>
      </c>
      <c r="E9" s="15">
        <v>4359.2305199999992</v>
      </c>
      <c r="F9" s="15">
        <v>11412.2922</v>
      </c>
    </row>
    <row r="10" spans="1:6" x14ac:dyDescent="0.35">
      <c r="A10" s="17" t="s">
        <v>0</v>
      </c>
      <c r="B10" s="17" t="s">
        <v>3</v>
      </c>
      <c r="C10" s="15">
        <v>3435.1747999999998</v>
      </c>
      <c r="D10" s="15">
        <v>619.56479999999999</v>
      </c>
      <c r="E10" s="15">
        <v>2815.6099999999997</v>
      </c>
      <c r="F10" s="15">
        <v>0</v>
      </c>
    </row>
    <row r="11" spans="1:6" x14ac:dyDescent="0.35">
      <c r="A11" s="17" t="s">
        <v>0</v>
      </c>
      <c r="B11" s="17" t="s">
        <v>4</v>
      </c>
      <c r="C11" s="15">
        <v>23189.896355999997</v>
      </c>
      <c r="D11" s="15">
        <v>4.0201919999999998</v>
      </c>
      <c r="E11" s="15">
        <v>0</v>
      </c>
      <c r="F11" s="15">
        <v>23185.876163999998</v>
      </c>
    </row>
    <row r="12" spans="1:6" x14ac:dyDescent="0.35">
      <c r="A12" s="17" t="s">
        <v>0</v>
      </c>
      <c r="B12" s="17" t="s">
        <v>867</v>
      </c>
      <c r="C12" s="15">
        <v>216.86869799999999</v>
      </c>
      <c r="D12" s="15">
        <v>216.86869799999999</v>
      </c>
      <c r="E12" s="15">
        <v>0</v>
      </c>
      <c r="F12" s="15">
        <v>0</v>
      </c>
    </row>
    <row r="13" spans="1:6" x14ac:dyDescent="0.35">
      <c r="A13" s="17" t="s">
        <v>0</v>
      </c>
      <c r="B13" s="17" t="s">
        <v>868</v>
      </c>
      <c r="C13" s="15">
        <v>9828.1149999999998</v>
      </c>
      <c r="D13" s="15">
        <v>0</v>
      </c>
      <c r="E13" s="15">
        <v>2910.875</v>
      </c>
      <c r="F13" s="15">
        <v>6917.24</v>
      </c>
    </row>
    <row r="14" spans="1:6" x14ac:dyDescent="0.35">
      <c r="A14" s="17" t="s">
        <v>0</v>
      </c>
      <c r="B14" s="17" t="s">
        <v>5</v>
      </c>
      <c r="C14" s="15">
        <v>1942.7733640000004</v>
      </c>
      <c r="D14" s="15">
        <v>292.73036400000007</v>
      </c>
      <c r="E14" s="15">
        <v>539.83499999999992</v>
      </c>
      <c r="F14" s="15">
        <v>1110.2080000000001</v>
      </c>
    </row>
    <row r="15" spans="1:6" x14ac:dyDescent="0.35">
      <c r="A15" s="17" t="s">
        <v>0</v>
      </c>
      <c r="B15" s="17" t="s">
        <v>6</v>
      </c>
      <c r="C15" s="15">
        <v>255.73454999999998</v>
      </c>
      <c r="D15" s="15">
        <v>255.73454999999998</v>
      </c>
      <c r="E15" s="15">
        <v>0</v>
      </c>
      <c r="F15" s="15">
        <v>0</v>
      </c>
    </row>
    <row r="16" spans="1:6" x14ac:dyDescent="0.35">
      <c r="A16" s="17" t="s">
        <v>0</v>
      </c>
      <c r="B16" s="17" t="s">
        <v>7</v>
      </c>
      <c r="C16" s="15">
        <v>4887.3429999999998</v>
      </c>
      <c r="D16" s="15">
        <v>0</v>
      </c>
      <c r="E16" s="15">
        <v>1719.0039999999999</v>
      </c>
      <c r="F16" s="15">
        <v>3168.3389999999999</v>
      </c>
    </row>
    <row r="17" spans="1:6" ht="29" x14ac:dyDescent="0.35">
      <c r="A17" s="17" t="s">
        <v>0</v>
      </c>
      <c r="B17" s="17" t="s">
        <v>8</v>
      </c>
      <c r="C17" s="15">
        <v>11358.844086000001</v>
      </c>
      <c r="D17" s="15">
        <v>5995.1871179999998</v>
      </c>
      <c r="E17" s="15">
        <v>1270.1999999999998</v>
      </c>
      <c r="F17" s="15">
        <v>4093.456968</v>
      </c>
    </row>
    <row r="18" spans="1:6" x14ac:dyDescent="0.35">
      <c r="A18" s="17" t="s">
        <v>0</v>
      </c>
      <c r="B18" s="17" t="s">
        <v>9</v>
      </c>
      <c r="C18" s="15">
        <v>0</v>
      </c>
      <c r="D18" s="15">
        <v>0</v>
      </c>
      <c r="E18" s="15">
        <v>0</v>
      </c>
      <c r="F18" s="15">
        <v>0</v>
      </c>
    </row>
    <row r="19" spans="1:6" x14ac:dyDescent="0.35">
      <c r="A19" s="17" t="s">
        <v>0</v>
      </c>
      <c r="B19" s="17" t="s">
        <v>10</v>
      </c>
      <c r="C19" s="15">
        <v>5818.4510719999998</v>
      </c>
      <c r="D19" s="15">
        <v>0</v>
      </c>
      <c r="E19" s="15">
        <v>4582.9759999999997</v>
      </c>
      <c r="F19" s="15">
        <v>1235.4750720000002</v>
      </c>
    </row>
    <row r="20" spans="1:6" x14ac:dyDescent="0.35">
      <c r="A20" s="17" t="s">
        <v>0</v>
      </c>
      <c r="B20" s="17" t="s">
        <v>11</v>
      </c>
      <c r="C20" s="15">
        <v>1288.6696019999999</v>
      </c>
      <c r="D20" s="15">
        <v>1024.0446019999999</v>
      </c>
      <c r="E20" s="15">
        <v>264.625</v>
      </c>
      <c r="F20" s="15">
        <v>0</v>
      </c>
    </row>
    <row r="21" spans="1:6" x14ac:dyDescent="0.35">
      <c r="A21" s="17" t="s">
        <v>0</v>
      </c>
      <c r="B21" s="17" t="s">
        <v>12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35">
      <c r="A22" s="17" t="s">
        <v>0</v>
      </c>
      <c r="B22" s="17" t="s">
        <v>13</v>
      </c>
      <c r="C22" s="15">
        <v>606.75900000000001</v>
      </c>
      <c r="D22" s="15">
        <v>0</v>
      </c>
      <c r="E22" s="15">
        <v>445.27419999999995</v>
      </c>
      <c r="F22" s="15">
        <v>161.48480000000001</v>
      </c>
    </row>
    <row r="23" spans="1:6" x14ac:dyDescent="0.35">
      <c r="A23" s="17" t="s">
        <v>0</v>
      </c>
      <c r="B23" s="17" t="s">
        <v>14</v>
      </c>
      <c r="C23" s="15">
        <v>1477.7777160000003</v>
      </c>
      <c r="D23" s="15">
        <v>524.44238399999995</v>
      </c>
      <c r="E23" s="15">
        <v>0</v>
      </c>
      <c r="F23" s="15">
        <v>953.33533200000011</v>
      </c>
    </row>
    <row r="24" spans="1:6" x14ac:dyDescent="0.35">
      <c r="A24" s="17" t="s">
        <v>0</v>
      </c>
      <c r="B24" s="17" t="s">
        <v>15</v>
      </c>
      <c r="C24" s="15">
        <v>4938.6706560000002</v>
      </c>
      <c r="D24" s="15">
        <v>38.026655999999996</v>
      </c>
      <c r="E24" s="15">
        <v>2074.66</v>
      </c>
      <c r="F24" s="15">
        <v>2825.9839999999999</v>
      </c>
    </row>
    <row r="25" spans="1:6" x14ac:dyDescent="0.35">
      <c r="A25" s="17" t="s">
        <v>0</v>
      </c>
      <c r="B25" s="17" t="s">
        <v>16</v>
      </c>
      <c r="C25" s="15">
        <v>20217.126415999996</v>
      </c>
      <c r="D25" s="15">
        <v>4522.2756879999997</v>
      </c>
      <c r="E25" s="15">
        <v>1506.20676</v>
      </c>
      <c r="F25" s="15">
        <v>14188.643968</v>
      </c>
    </row>
    <row r="26" spans="1:6" x14ac:dyDescent="0.35">
      <c r="A26" s="17" t="s">
        <v>0</v>
      </c>
      <c r="B26" s="17" t="s">
        <v>17</v>
      </c>
      <c r="C26" s="15">
        <v>17471.997552000001</v>
      </c>
      <c r="D26" s="15">
        <v>78.390072000000004</v>
      </c>
      <c r="E26" s="15">
        <v>12518.78508</v>
      </c>
      <c r="F26" s="15">
        <v>4874.8224</v>
      </c>
    </row>
    <row r="27" spans="1:6" x14ac:dyDescent="0.35">
      <c r="A27" s="17" t="s">
        <v>0</v>
      </c>
      <c r="B27" s="17" t="s">
        <v>18</v>
      </c>
      <c r="C27" s="15">
        <v>12787.626399999999</v>
      </c>
      <c r="D27" s="15">
        <v>2365.886</v>
      </c>
      <c r="E27" s="15">
        <v>1411.73</v>
      </c>
      <c r="F27" s="15">
        <v>9010.0103999999992</v>
      </c>
    </row>
    <row r="28" spans="1:6" x14ac:dyDescent="0.35">
      <c r="A28" s="17" t="s">
        <v>19</v>
      </c>
      <c r="B28" s="17" t="s">
        <v>20</v>
      </c>
      <c r="C28" s="15">
        <v>6351.8677279999993</v>
      </c>
      <c r="D28" s="15">
        <v>4568.087927999999</v>
      </c>
      <c r="E28" s="15">
        <v>1778.2799999999997</v>
      </c>
      <c r="F28" s="15">
        <v>5.4997999999999996</v>
      </c>
    </row>
    <row r="29" spans="1:6" x14ac:dyDescent="0.35">
      <c r="A29" s="17" t="s">
        <v>19</v>
      </c>
      <c r="B29" s="17" t="s">
        <v>21</v>
      </c>
      <c r="C29" s="15">
        <v>1839.6794895</v>
      </c>
      <c r="D29" s="15">
        <v>1751.6826895000002</v>
      </c>
      <c r="E29" s="15">
        <v>0</v>
      </c>
      <c r="F29" s="15">
        <v>87.996799999999993</v>
      </c>
    </row>
    <row r="30" spans="1:6" x14ac:dyDescent="0.35">
      <c r="A30" s="17" t="s">
        <v>19</v>
      </c>
      <c r="B30" s="17" t="s">
        <v>22</v>
      </c>
      <c r="C30" s="15">
        <v>1693.6</v>
      </c>
      <c r="D30" s="15">
        <v>0</v>
      </c>
      <c r="E30" s="15">
        <v>1693.6</v>
      </c>
      <c r="F30" s="15">
        <v>0</v>
      </c>
    </row>
    <row r="31" spans="1:6" ht="29" x14ac:dyDescent="0.35">
      <c r="A31" s="17" t="s">
        <v>19</v>
      </c>
      <c r="B31" s="17" t="s">
        <v>869</v>
      </c>
      <c r="C31" s="15">
        <v>5861.5347000000002</v>
      </c>
      <c r="D31" s="15">
        <v>3124.5177000000003</v>
      </c>
      <c r="E31" s="15">
        <v>2667.4199999999996</v>
      </c>
      <c r="F31" s="15">
        <v>69.596999999999994</v>
      </c>
    </row>
    <row r="32" spans="1:6" x14ac:dyDescent="0.35">
      <c r="A32" s="17" t="s">
        <v>19</v>
      </c>
      <c r="B32" s="17" t="s">
        <v>870</v>
      </c>
      <c r="C32" s="15">
        <v>23652.869685999998</v>
      </c>
      <c r="D32" s="15">
        <v>3944.0925860000002</v>
      </c>
      <c r="E32" s="15">
        <v>15116.553099999997</v>
      </c>
      <c r="F32" s="15">
        <v>4592.2240000000002</v>
      </c>
    </row>
    <row r="33" spans="1:6" x14ac:dyDescent="0.35">
      <c r="A33" s="17" t="s">
        <v>19</v>
      </c>
      <c r="B33" s="17" t="s">
        <v>23</v>
      </c>
      <c r="C33" s="15">
        <v>5054.4247700000005</v>
      </c>
      <c r="D33" s="15">
        <v>3282.49577</v>
      </c>
      <c r="E33" s="15">
        <v>1771.9290000000001</v>
      </c>
      <c r="F33" s="15">
        <v>0</v>
      </c>
    </row>
    <row r="34" spans="1:6" ht="29" x14ac:dyDescent="0.35">
      <c r="A34" s="17" t="s">
        <v>19</v>
      </c>
      <c r="B34" s="17" t="s">
        <v>24</v>
      </c>
      <c r="C34" s="15">
        <v>8548.4264440000006</v>
      </c>
      <c r="D34" s="15">
        <v>611.78374399999984</v>
      </c>
      <c r="E34" s="15">
        <v>7892.6442999999999</v>
      </c>
      <c r="F34" s="15">
        <v>43.998399999999997</v>
      </c>
    </row>
    <row r="35" spans="1:6" x14ac:dyDescent="0.35">
      <c r="A35" s="17" t="s">
        <v>19</v>
      </c>
      <c r="B35" s="17" t="s">
        <v>871</v>
      </c>
      <c r="C35" s="15">
        <v>40703.369459999987</v>
      </c>
      <c r="D35" s="15">
        <v>1527.8362999999999</v>
      </c>
      <c r="E35" s="15">
        <v>34734.701159999997</v>
      </c>
      <c r="F35" s="15">
        <v>4440.8320000000003</v>
      </c>
    </row>
    <row r="36" spans="1:6" x14ac:dyDescent="0.35">
      <c r="A36" s="17" t="s">
        <v>19</v>
      </c>
      <c r="B36" s="17" t="s">
        <v>25</v>
      </c>
      <c r="C36" s="15">
        <v>33166.754664</v>
      </c>
      <c r="D36" s="15">
        <v>6677.7808639999994</v>
      </c>
      <c r="E36" s="15">
        <v>25198.695800000001</v>
      </c>
      <c r="F36" s="15">
        <v>1290.278</v>
      </c>
    </row>
    <row r="37" spans="1:6" x14ac:dyDescent="0.35">
      <c r="A37" s="17" t="s">
        <v>19</v>
      </c>
      <c r="B37" s="17" t="s">
        <v>26</v>
      </c>
      <c r="C37" s="15">
        <v>65830.669636000006</v>
      </c>
      <c r="D37" s="15">
        <v>9305.4471099999992</v>
      </c>
      <c r="E37" s="15">
        <v>36553.036030000003</v>
      </c>
      <c r="F37" s="15">
        <v>19972.186495999998</v>
      </c>
    </row>
    <row r="38" spans="1:6" x14ac:dyDescent="0.35">
      <c r="A38" s="17" t="s">
        <v>19</v>
      </c>
      <c r="B38" s="17" t="s">
        <v>826</v>
      </c>
      <c r="C38" s="16"/>
      <c r="D38" s="16"/>
      <c r="E38" s="16"/>
      <c r="F38" s="16"/>
    </row>
    <row r="39" spans="1:6" x14ac:dyDescent="0.35">
      <c r="A39" s="17" t="s">
        <v>19</v>
      </c>
      <c r="B39" s="17" t="s">
        <v>27</v>
      </c>
      <c r="C39" s="15">
        <v>10308.285949999998</v>
      </c>
      <c r="D39" s="15">
        <v>2977.4209499999997</v>
      </c>
      <c r="E39" s="15">
        <v>7330.8649999999989</v>
      </c>
      <c r="F39" s="15">
        <v>0</v>
      </c>
    </row>
    <row r="40" spans="1:6" x14ac:dyDescent="0.35">
      <c r="A40" s="17" t="s">
        <v>19</v>
      </c>
      <c r="B40" s="17" t="s">
        <v>28</v>
      </c>
      <c r="C40" s="15">
        <v>1228.6000999999999</v>
      </c>
      <c r="D40" s="15">
        <v>413.66430000000003</v>
      </c>
      <c r="E40" s="15">
        <v>814.93579999999997</v>
      </c>
      <c r="F40" s="15">
        <v>0</v>
      </c>
    </row>
    <row r="41" spans="1:6" x14ac:dyDescent="0.35">
      <c r="A41" s="17" t="s">
        <v>19</v>
      </c>
      <c r="B41" s="17" t="s">
        <v>753</v>
      </c>
      <c r="C41" s="15">
        <v>47048.526484000002</v>
      </c>
      <c r="D41" s="15">
        <v>24900.414511999999</v>
      </c>
      <c r="E41" s="15">
        <v>4861.6904999999997</v>
      </c>
      <c r="F41" s="15">
        <v>17286.421472000002</v>
      </c>
    </row>
    <row r="42" spans="1:6" x14ac:dyDescent="0.35">
      <c r="A42" s="17" t="s">
        <v>19</v>
      </c>
      <c r="B42" s="17" t="s">
        <v>29</v>
      </c>
      <c r="C42" s="15">
        <v>24744.903877999994</v>
      </c>
      <c r="D42" s="15">
        <v>12495.692878</v>
      </c>
      <c r="E42" s="15">
        <v>9855.8630000000012</v>
      </c>
      <c r="F42" s="15">
        <v>2393.348</v>
      </c>
    </row>
    <row r="43" spans="1:6" x14ac:dyDescent="0.35">
      <c r="A43" s="17" t="s">
        <v>19</v>
      </c>
      <c r="B43" s="17" t="s">
        <v>30</v>
      </c>
      <c r="C43" s="15">
        <v>1483.5529999999999</v>
      </c>
      <c r="D43" s="15">
        <v>1483.5529999999999</v>
      </c>
      <c r="E43" s="15">
        <v>0</v>
      </c>
      <c r="F43" s="15">
        <v>0</v>
      </c>
    </row>
    <row r="44" spans="1:6" x14ac:dyDescent="0.35">
      <c r="A44" s="17" t="s">
        <v>19</v>
      </c>
      <c r="B44" s="17" t="s">
        <v>31</v>
      </c>
      <c r="C44" s="15">
        <v>3052.0506599999999</v>
      </c>
      <c r="D44" s="15">
        <v>781.17065999999988</v>
      </c>
      <c r="E44" s="15">
        <v>0</v>
      </c>
      <c r="F44" s="15">
        <v>2270.88</v>
      </c>
    </row>
    <row r="45" spans="1:6" x14ac:dyDescent="0.35">
      <c r="A45" s="17" t="s">
        <v>19</v>
      </c>
      <c r="B45" s="17" t="s">
        <v>32</v>
      </c>
      <c r="C45" s="15">
        <v>8050.2879999999996</v>
      </c>
      <c r="D45" s="15">
        <v>0</v>
      </c>
      <c r="E45" s="15">
        <v>8050.2879999999996</v>
      </c>
      <c r="F45" s="15">
        <v>0</v>
      </c>
    </row>
    <row r="46" spans="1:6" x14ac:dyDescent="0.35">
      <c r="A46" s="17" t="s">
        <v>19</v>
      </c>
      <c r="B46" s="17" t="s">
        <v>33</v>
      </c>
      <c r="C46" s="15">
        <v>23834.730039999999</v>
      </c>
      <c r="D46" s="15">
        <v>13416.487899999998</v>
      </c>
      <c r="E46" s="15">
        <v>10238.39868</v>
      </c>
      <c r="F46" s="15">
        <v>179.84345999999999</v>
      </c>
    </row>
    <row r="47" spans="1:6" x14ac:dyDescent="0.35">
      <c r="A47" s="17" t="s">
        <v>19</v>
      </c>
      <c r="B47" s="17" t="s">
        <v>872</v>
      </c>
      <c r="C47" s="15">
        <v>21949.048836000002</v>
      </c>
      <c r="D47" s="15">
        <v>4308.240295999999</v>
      </c>
      <c r="E47" s="15">
        <v>5731.7774999999992</v>
      </c>
      <c r="F47" s="15">
        <v>11909.031039999998</v>
      </c>
    </row>
    <row r="48" spans="1:6" x14ac:dyDescent="0.35">
      <c r="A48" s="17" t="s">
        <v>19</v>
      </c>
      <c r="B48" s="17" t="s">
        <v>34</v>
      </c>
      <c r="C48" s="15">
        <v>18538.534772999996</v>
      </c>
      <c r="D48" s="15">
        <v>7589.4147899999989</v>
      </c>
      <c r="E48" s="15">
        <v>9068.0083999999988</v>
      </c>
      <c r="F48" s="15">
        <v>1881.1115829999999</v>
      </c>
    </row>
    <row r="49" spans="1:6" x14ac:dyDescent="0.35">
      <c r="A49" s="17" t="s">
        <v>19</v>
      </c>
      <c r="B49" s="17" t="s">
        <v>873</v>
      </c>
      <c r="C49" s="15">
        <v>9491.4694399999989</v>
      </c>
      <c r="D49" s="15">
        <v>5488.4199999999992</v>
      </c>
      <c r="E49" s="15">
        <v>2180.3090000000002</v>
      </c>
      <c r="F49" s="15">
        <v>1822.74044</v>
      </c>
    </row>
    <row r="50" spans="1:6" x14ac:dyDescent="0.35">
      <c r="A50" s="17" t="s">
        <v>19</v>
      </c>
      <c r="B50" s="17" t="s">
        <v>874</v>
      </c>
      <c r="C50" s="15">
        <v>9618.1361719999986</v>
      </c>
      <c r="D50" s="15">
        <v>1883.4639719999998</v>
      </c>
      <c r="E50" s="15">
        <v>6624.4641999999985</v>
      </c>
      <c r="F50" s="15">
        <v>1110.2080000000001</v>
      </c>
    </row>
    <row r="51" spans="1:6" x14ac:dyDescent="0.35">
      <c r="A51" s="17" t="s">
        <v>19</v>
      </c>
      <c r="B51" s="17" t="s">
        <v>35</v>
      </c>
      <c r="C51" s="15">
        <v>11266.705352000001</v>
      </c>
      <c r="D51" s="15">
        <v>2051.9789519999999</v>
      </c>
      <c r="E51" s="15">
        <v>0</v>
      </c>
      <c r="F51" s="15">
        <v>9214.7263999999996</v>
      </c>
    </row>
    <row r="52" spans="1:6" x14ac:dyDescent="0.35">
      <c r="A52" s="17" t="s">
        <v>19</v>
      </c>
      <c r="B52" s="17" t="s">
        <v>36</v>
      </c>
      <c r="C52" s="15">
        <v>4976.8085660000006</v>
      </c>
      <c r="D52" s="15">
        <v>4976.8085660000006</v>
      </c>
      <c r="E52" s="15">
        <v>0</v>
      </c>
      <c r="F52" s="15">
        <v>0</v>
      </c>
    </row>
    <row r="53" spans="1:6" x14ac:dyDescent="0.35">
      <c r="A53" s="17" t="s">
        <v>19</v>
      </c>
      <c r="B53" s="17" t="s">
        <v>37</v>
      </c>
      <c r="C53" s="15">
        <v>258.9248</v>
      </c>
      <c r="D53" s="15">
        <v>258.9248</v>
      </c>
      <c r="E53" s="15">
        <v>0</v>
      </c>
      <c r="F53" s="15">
        <v>0</v>
      </c>
    </row>
    <row r="54" spans="1:6" x14ac:dyDescent="0.35">
      <c r="A54" s="17" t="s">
        <v>19</v>
      </c>
      <c r="B54" s="17" t="s">
        <v>875</v>
      </c>
      <c r="C54" s="15">
        <v>42158.926949999994</v>
      </c>
      <c r="D54" s="15">
        <v>16804.247149999996</v>
      </c>
      <c r="E54" s="15">
        <v>20629.904599999998</v>
      </c>
      <c r="F54" s="15">
        <v>4724.7752</v>
      </c>
    </row>
    <row r="55" spans="1:6" x14ac:dyDescent="0.35">
      <c r="A55" s="17" t="s">
        <v>19</v>
      </c>
      <c r="B55" s="17" t="s">
        <v>38</v>
      </c>
      <c r="C55" s="15">
        <v>16384.345781999997</v>
      </c>
      <c r="D55" s="15">
        <v>2055.431282</v>
      </c>
      <c r="E55" s="15">
        <v>14328.914499999999</v>
      </c>
      <c r="F55" s="15">
        <v>0</v>
      </c>
    </row>
    <row r="56" spans="1:6" x14ac:dyDescent="0.35">
      <c r="A56" s="17" t="s">
        <v>19</v>
      </c>
      <c r="B56" s="17" t="s">
        <v>39</v>
      </c>
      <c r="C56" s="15">
        <v>809.47016700000006</v>
      </c>
      <c r="D56" s="15">
        <v>809.47016700000006</v>
      </c>
      <c r="E56" s="15">
        <v>0</v>
      </c>
      <c r="F56" s="15">
        <v>0</v>
      </c>
    </row>
    <row r="57" spans="1:6" x14ac:dyDescent="0.35">
      <c r="A57" s="17" t="s">
        <v>19</v>
      </c>
      <c r="B57" s="17" t="s">
        <v>40</v>
      </c>
      <c r="C57" s="15">
        <v>50369.883881999987</v>
      </c>
      <c r="D57" s="15">
        <v>7956.3701900000005</v>
      </c>
      <c r="E57" s="15">
        <v>34726.433499999992</v>
      </c>
      <c r="F57" s="15">
        <v>7687.0801919999994</v>
      </c>
    </row>
    <row r="58" spans="1:6" x14ac:dyDescent="0.35">
      <c r="A58" s="17" t="s">
        <v>19</v>
      </c>
      <c r="B58" s="17" t="s">
        <v>41</v>
      </c>
      <c r="C58" s="15">
        <v>4089.8175599999995</v>
      </c>
      <c r="D58" s="15">
        <v>477.23643999999996</v>
      </c>
      <c r="E58" s="15">
        <v>3392.5891199999996</v>
      </c>
      <c r="F58" s="15">
        <v>219.99200000000002</v>
      </c>
    </row>
    <row r="59" spans="1:6" x14ac:dyDescent="0.35">
      <c r="A59" s="17" t="s">
        <v>19</v>
      </c>
      <c r="B59" s="17" t="s">
        <v>42</v>
      </c>
      <c r="C59" s="15">
        <v>24715.924572</v>
      </c>
      <c r="D59" s="15">
        <v>8075.7234719999997</v>
      </c>
      <c r="E59" s="15">
        <v>15214.469499999999</v>
      </c>
      <c r="F59" s="15">
        <v>1425.7316000000001</v>
      </c>
    </row>
    <row r="60" spans="1:6" x14ac:dyDescent="0.35">
      <c r="A60" s="17" t="s">
        <v>19</v>
      </c>
      <c r="B60" s="17" t="s">
        <v>43</v>
      </c>
      <c r="C60" s="15">
        <v>26938.446268</v>
      </c>
      <c r="D60" s="15">
        <v>7614.7894180000003</v>
      </c>
      <c r="E60" s="15">
        <v>4251.5749999999998</v>
      </c>
      <c r="F60" s="15">
        <v>15072.081849999999</v>
      </c>
    </row>
    <row r="61" spans="1:6" ht="29" x14ac:dyDescent="0.35">
      <c r="A61" s="17" t="s">
        <v>19</v>
      </c>
      <c r="B61" s="17" t="s">
        <v>876</v>
      </c>
      <c r="C61" s="15">
        <v>2505.3760000000002</v>
      </c>
      <c r="D61" s="15">
        <v>1641.64</v>
      </c>
      <c r="E61" s="15">
        <v>863.73599999999999</v>
      </c>
      <c r="F61" s="15">
        <v>0</v>
      </c>
    </row>
    <row r="62" spans="1:6" x14ac:dyDescent="0.35">
      <c r="A62" s="17" t="s">
        <v>19</v>
      </c>
      <c r="B62" s="17" t="s">
        <v>44</v>
      </c>
      <c r="C62" s="15">
        <v>35953.001377999994</v>
      </c>
      <c r="D62" s="15">
        <v>24595.252932000003</v>
      </c>
      <c r="E62" s="15">
        <v>8629.950499999999</v>
      </c>
      <c r="F62" s="15">
        <v>2727.7979460000001</v>
      </c>
    </row>
    <row r="63" spans="1:6" x14ac:dyDescent="0.35">
      <c r="A63" s="17" t="s">
        <v>19</v>
      </c>
      <c r="B63" s="17" t="s">
        <v>45</v>
      </c>
      <c r="C63" s="15">
        <v>11262.338670000001</v>
      </c>
      <c r="D63" s="15">
        <v>3014.03667</v>
      </c>
      <c r="E63" s="15">
        <v>0</v>
      </c>
      <c r="F63" s="15">
        <v>8248.3019999999997</v>
      </c>
    </row>
    <row r="64" spans="1:6" x14ac:dyDescent="0.35">
      <c r="A64" s="17" t="s">
        <v>19</v>
      </c>
      <c r="B64" s="17" t="s">
        <v>754</v>
      </c>
      <c r="C64" s="15">
        <v>6770.041964</v>
      </c>
      <c r="D64" s="15">
        <v>5576.3742999999995</v>
      </c>
      <c r="E64" s="15">
        <v>1189.7539999999999</v>
      </c>
      <c r="F64" s="15">
        <v>3.9136639999999998</v>
      </c>
    </row>
    <row r="65" spans="1:6" x14ac:dyDescent="0.35">
      <c r="A65" s="17" t="s">
        <v>19</v>
      </c>
      <c r="B65" s="17" t="s">
        <v>46</v>
      </c>
      <c r="C65" s="15">
        <v>77037.777959999963</v>
      </c>
      <c r="D65" s="15">
        <v>32697.133880000001</v>
      </c>
      <c r="E65" s="15">
        <v>32418.607999999997</v>
      </c>
      <c r="F65" s="15">
        <v>11922.03608</v>
      </c>
    </row>
    <row r="66" spans="1:6" x14ac:dyDescent="0.35">
      <c r="A66" s="17" t="s">
        <v>19</v>
      </c>
      <c r="B66" s="17" t="s">
        <v>47</v>
      </c>
      <c r="C66" s="15">
        <v>6972.2803599999997</v>
      </c>
      <c r="D66" s="15">
        <v>0</v>
      </c>
      <c r="E66" s="15">
        <v>2791.8425999999999</v>
      </c>
      <c r="F66" s="15">
        <v>4180.4377599999998</v>
      </c>
    </row>
    <row r="67" spans="1:6" x14ac:dyDescent="0.35">
      <c r="A67" s="17" t="s">
        <v>19</v>
      </c>
      <c r="B67" s="17" t="s">
        <v>877</v>
      </c>
      <c r="C67" s="15">
        <v>8484.8571199999988</v>
      </c>
      <c r="D67" s="15">
        <v>2011.6659199999997</v>
      </c>
      <c r="E67" s="15">
        <v>6473.1912000000002</v>
      </c>
      <c r="F67" s="15">
        <v>0</v>
      </c>
    </row>
    <row r="68" spans="1:6" x14ac:dyDescent="0.35">
      <c r="A68" s="17" t="s">
        <v>19</v>
      </c>
      <c r="B68" s="17" t="s">
        <v>48</v>
      </c>
      <c r="C68" s="15">
        <v>0</v>
      </c>
      <c r="D68" s="15">
        <v>0</v>
      </c>
      <c r="E68" s="15">
        <v>0</v>
      </c>
      <c r="F68" s="15">
        <v>0</v>
      </c>
    </row>
    <row r="69" spans="1:6" x14ac:dyDescent="0.35">
      <c r="A69" s="17" t="s">
        <v>19</v>
      </c>
      <c r="B69" s="17" t="s">
        <v>49</v>
      </c>
      <c r="C69" s="15">
        <v>241.96732200000002</v>
      </c>
      <c r="D69" s="15">
        <v>241.96732200000002</v>
      </c>
      <c r="E69" s="15">
        <v>0</v>
      </c>
      <c r="F69" s="15">
        <v>0</v>
      </c>
    </row>
    <row r="70" spans="1:6" x14ac:dyDescent="0.35">
      <c r="A70" s="17" t="s">
        <v>19</v>
      </c>
      <c r="B70" s="17" t="s">
        <v>755</v>
      </c>
      <c r="C70" s="15">
        <v>12789.7312</v>
      </c>
      <c r="D70" s="15">
        <v>2952.2512800000004</v>
      </c>
      <c r="E70" s="15">
        <v>8626.3439199999993</v>
      </c>
      <c r="F70" s="15">
        <v>1211.136</v>
      </c>
    </row>
    <row r="71" spans="1:6" x14ac:dyDescent="0.35">
      <c r="A71" s="17" t="s">
        <v>19</v>
      </c>
      <c r="B71" s="17" t="s">
        <v>50</v>
      </c>
      <c r="C71" s="15">
        <v>26309.086547999999</v>
      </c>
      <c r="D71" s="15">
        <v>7961.5410479999991</v>
      </c>
      <c r="E71" s="15">
        <v>17813.940859999995</v>
      </c>
      <c r="F71" s="15">
        <v>533.60464000000002</v>
      </c>
    </row>
    <row r="72" spans="1:6" x14ac:dyDescent="0.35">
      <c r="A72" s="17" t="s">
        <v>19</v>
      </c>
      <c r="B72" s="17" t="s">
        <v>51</v>
      </c>
      <c r="C72" s="15">
        <v>515.73051599999997</v>
      </c>
      <c r="D72" s="15">
        <v>515.73051599999997</v>
      </c>
      <c r="E72" s="15">
        <v>0</v>
      </c>
      <c r="F72" s="15">
        <v>0</v>
      </c>
    </row>
    <row r="73" spans="1:6" x14ac:dyDescent="0.35">
      <c r="A73" s="17" t="s">
        <v>19</v>
      </c>
      <c r="B73" s="17" t="s">
        <v>52</v>
      </c>
      <c r="C73" s="15">
        <v>26813.291819999999</v>
      </c>
      <c r="D73" s="15">
        <v>1528.9379599999997</v>
      </c>
      <c r="E73" s="15">
        <v>22458.369859999999</v>
      </c>
      <c r="F73" s="15">
        <v>2825.9839999999999</v>
      </c>
    </row>
    <row r="74" spans="1:6" ht="29" x14ac:dyDescent="0.35">
      <c r="A74" s="17" t="s">
        <v>19</v>
      </c>
      <c r="B74" s="17" t="s">
        <v>53</v>
      </c>
      <c r="C74" s="15">
        <v>578.90575000000001</v>
      </c>
      <c r="D74" s="15">
        <v>5.4440099999999996</v>
      </c>
      <c r="E74" s="15">
        <v>0</v>
      </c>
      <c r="F74" s="15">
        <v>573.46173999999996</v>
      </c>
    </row>
    <row r="75" spans="1:6" x14ac:dyDescent="0.35">
      <c r="A75" s="17" t="s">
        <v>19</v>
      </c>
      <c r="B75" s="17" t="s">
        <v>878</v>
      </c>
      <c r="C75" s="15">
        <v>3045.0001999999999</v>
      </c>
      <c r="D75" s="15">
        <v>0</v>
      </c>
      <c r="E75" s="15">
        <v>0</v>
      </c>
      <c r="F75" s="15">
        <v>3045.0001999999999</v>
      </c>
    </row>
    <row r="76" spans="1:6" x14ac:dyDescent="0.35">
      <c r="A76" s="17" t="s">
        <v>19</v>
      </c>
      <c r="B76" s="17" t="s">
        <v>54</v>
      </c>
      <c r="C76" s="15">
        <v>9162.5072599999985</v>
      </c>
      <c r="D76" s="15">
        <v>488.66680000000002</v>
      </c>
      <c r="E76" s="15">
        <v>8673.8404599999994</v>
      </c>
      <c r="F76" s="15">
        <v>0</v>
      </c>
    </row>
    <row r="77" spans="1:6" x14ac:dyDescent="0.35">
      <c r="A77" s="17" t="s">
        <v>19</v>
      </c>
      <c r="B77" s="17" t="s">
        <v>55</v>
      </c>
      <c r="C77" s="15">
        <v>5356.5119799999993</v>
      </c>
      <c r="D77" s="15">
        <v>1248.5938999999998</v>
      </c>
      <c r="E77" s="15">
        <v>1080.07808</v>
      </c>
      <c r="F77" s="15">
        <v>3027.84</v>
      </c>
    </row>
    <row r="78" spans="1:6" ht="29" x14ac:dyDescent="0.35">
      <c r="A78" s="17" t="s">
        <v>19</v>
      </c>
      <c r="B78" s="17" t="s">
        <v>756</v>
      </c>
      <c r="C78" s="15">
        <v>2568.5448160000001</v>
      </c>
      <c r="D78" s="15">
        <v>53.310815999999996</v>
      </c>
      <c r="E78" s="15">
        <v>2515.2339999999999</v>
      </c>
      <c r="F78" s="15">
        <v>0</v>
      </c>
    </row>
    <row r="79" spans="1:6" ht="29" x14ac:dyDescent="0.35">
      <c r="A79" s="17" t="s">
        <v>19</v>
      </c>
      <c r="B79" s="17" t="s">
        <v>879</v>
      </c>
      <c r="C79" s="15">
        <v>4600.6195420000004</v>
      </c>
      <c r="D79" s="15">
        <v>321.83854200000002</v>
      </c>
      <c r="E79" s="15">
        <v>1932.8209999999999</v>
      </c>
      <c r="F79" s="15">
        <v>2345.96</v>
      </c>
    </row>
    <row r="80" spans="1:6" x14ac:dyDescent="0.35">
      <c r="A80" s="17" t="s">
        <v>19</v>
      </c>
      <c r="B80" s="17" t="s">
        <v>827</v>
      </c>
      <c r="C80" s="16"/>
      <c r="D80" s="16"/>
      <c r="E80" s="16"/>
      <c r="F80" s="16"/>
    </row>
    <row r="81" spans="1:6" x14ac:dyDescent="0.35">
      <c r="A81" s="17" t="s">
        <v>19</v>
      </c>
      <c r="B81" s="17" t="s">
        <v>56</v>
      </c>
      <c r="C81" s="15">
        <v>19830.296110000003</v>
      </c>
      <c r="D81" s="15">
        <v>5526.0036100000007</v>
      </c>
      <c r="E81" s="15">
        <v>11800.4085</v>
      </c>
      <c r="F81" s="15">
        <v>2503.884</v>
      </c>
    </row>
    <row r="82" spans="1:6" x14ac:dyDescent="0.35">
      <c r="A82" s="17" t="s">
        <v>19</v>
      </c>
      <c r="B82" s="17" t="s">
        <v>57</v>
      </c>
      <c r="C82" s="15">
        <v>11264.560672</v>
      </c>
      <c r="D82" s="15">
        <v>1195.650672</v>
      </c>
      <c r="E82" s="15">
        <v>4013.2300000000005</v>
      </c>
      <c r="F82" s="15">
        <v>6055.68</v>
      </c>
    </row>
    <row r="83" spans="1:6" x14ac:dyDescent="0.35">
      <c r="A83" s="17" t="s">
        <v>19</v>
      </c>
      <c r="B83" s="17" t="s">
        <v>880</v>
      </c>
      <c r="C83" s="15">
        <v>31048.713249999997</v>
      </c>
      <c r="D83" s="15">
        <v>2937.7370899999996</v>
      </c>
      <c r="E83" s="15">
        <v>18866.181</v>
      </c>
      <c r="F83" s="15">
        <v>9244.7951599999997</v>
      </c>
    </row>
    <row r="84" spans="1:6" x14ac:dyDescent="0.35">
      <c r="A84" s="17" t="s">
        <v>19</v>
      </c>
      <c r="B84" s="17" t="s">
        <v>58</v>
      </c>
      <c r="C84" s="15">
        <v>956.08715649999999</v>
      </c>
      <c r="D84" s="15">
        <v>956.08715649999999</v>
      </c>
      <c r="E84" s="15">
        <v>0</v>
      </c>
      <c r="F84" s="15">
        <v>0</v>
      </c>
    </row>
    <row r="85" spans="1:6" x14ac:dyDescent="0.35">
      <c r="A85" s="17" t="s">
        <v>19</v>
      </c>
      <c r="B85" s="17" t="s">
        <v>881</v>
      </c>
      <c r="C85" s="15">
        <v>73672.692498000004</v>
      </c>
      <c r="D85" s="15">
        <v>1364.5233479999999</v>
      </c>
      <c r="E85" s="15">
        <v>41845.78115000001</v>
      </c>
      <c r="F85" s="15">
        <v>30462.388000000003</v>
      </c>
    </row>
    <row r="86" spans="1:6" x14ac:dyDescent="0.35">
      <c r="A86" s="17" t="s">
        <v>19</v>
      </c>
      <c r="B86" s="17" t="s">
        <v>59</v>
      </c>
      <c r="C86" s="15">
        <v>8315.1822200000006</v>
      </c>
      <c r="D86" s="15">
        <v>2220.4462799999997</v>
      </c>
      <c r="E86" s="15">
        <v>3959.8484999999996</v>
      </c>
      <c r="F86" s="15">
        <v>2134.88744</v>
      </c>
    </row>
    <row r="87" spans="1:6" x14ac:dyDescent="0.35">
      <c r="A87" s="17" t="s">
        <v>19</v>
      </c>
      <c r="B87" s="17" t="s">
        <v>60</v>
      </c>
      <c r="C87" s="15">
        <v>4976.9451500000005</v>
      </c>
      <c r="D87" s="15">
        <v>929.32375999999999</v>
      </c>
      <c r="E87" s="15">
        <v>3827.6293899999996</v>
      </c>
      <c r="F87" s="15">
        <v>219.99200000000002</v>
      </c>
    </row>
    <row r="88" spans="1:6" x14ac:dyDescent="0.35">
      <c r="A88" s="17" t="s">
        <v>19</v>
      </c>
      <c r="B88" s="17" t="s">
        <v>61</v>
      </c>
      <c r="C88" s="15">
        <v>19758.797972000004</v>
      </c>
      <c r="D88" s="15">
        <v>7982.8676720000003</v>
      </c>
      <c r="E88" s="15">
        <v>2861.2674999999999</v>
      </c>
      <c r="F88" s="15">
        <v>8914.6628000000001</v>
      </c>
    </row>
    <row r="89" spans="1:6" x14ac:dyDescent="0.35">
      <c r="A89" s="17" t="s">
        <v>19</v>
      </c>
      <c r="B89" s="17" t="s">
        <v>62</v>
      </c>
      <c r="C89" s="15">
        <v>2641.8641000000002</v>
      </c>
      <c r="D89" s="15">
        <v>2641.8641000000002</v>
      </c>
      <c r="E89" s="15">
        <v>0</v>
      </c>
      <c r="F89" s="15">
        <v>0</v>
      </c>
    </row>
    <row r="90" spans="1:6" x14ac:dyDescent="0.35">
      <c r="A90" s="17" t="s">
        <v>19</v>
      </c>
      <c r="B90" s="17" t="s">
        <v>63</v>
      </c>
      <c r="C90" s="15">
        <v>22410.792899999997</v>
      </c>
      <c r="D90" s="15">
        <v>6867.6229000000003</v>
      </c>
      <c r="E90" s="15">
        <v>13625.537999999997</v>
      </c>
      <c r="F90" s="15">
        <v>1917.6320000000001</v>
      </c>
    </row>
    <row r="91" spans="1:6" x14ac:dyDescent="0.35">
      <c r="A91" s="17" t="s">
        <v>19</v>
      </c>
      <c r="B91" s="17" t="s">
        <v>64</v>
      </c>
      <c r="C91" s="15">
        <v>34825.175823999998</v>
      </c>
      <c r="D91" s="15">
        <v>1366.4316039999999</v>
      </c>
      <c r="E91" s="15">
        <v>33458.744219999993</v>
      </c>
      <c r="F91" s="15">
        <v>0</v>
      </c>
    </row>
    <row r="92" spans="1:6" x14ac:dyDescent="0.35">
      <c r="A92" s="17" t="s">
        <v>19</v>
      </c>
      <c r="B92" s="17" t="s">
        <v>828</v>
      </c>
      <c r="C92" s="16"/>
      <c r="D92" s="16"/>
      <c r="E92" s="16"/>
      <c r="F92" s="16"/>
    </row>
    <row r="93" spans="1:6" x14ac:dyDescent="0.35">
      <c r="A93" s="17" t="s">
        <v>19</v>
      </c>
      <c r="B93" s="17" t="s">
        <v>65</v>
      </c>
      <c r="C93" s="15">
        <v>27160.437311999995</v>
      </c>
      <c r="D93" s="15">
        <v>15859.42366</v>
      </c>
      <c r="E93" s="15">
        <v>6850.6119999999992</v>
      </c>
      <c r="F93" s="15">
        <v>4450.4016520000005</v>
      </c>
    </row>
    <row r="94" spans="1:6" x14ac:dyDescent="0.35">
      <c r="A94" s="17" t="s">
        <v>19</v>
      </c>
      <c r="B94" s="17" t="s">
        <v>66</v>
      </c>
      <c r="C94" s="15">
        <v>16528.484709999997</v>
      </c>
      <c r="D94" s="15">
        <v>9247.0632099999984</v>
      </c>
      <c r="E94" s="15">
        <v>7281.4214999999995</v>
      </c>
      <c r="F94" s="15">
        <v>0</v>
      </c>
    </row>
    <row r="95" spans="1:6" x14ac:dyDescent="0.35">
      <c r="A95" s="17" t="s">
        <v>19</v>
      </c>
      <c r="B95" s="17" t="s">
        <v>67</v>
      </c>
      <c r="C95" s="15">
        <v>2488.1475</v>
      </c>
      <c r="D95" s="15">
        <v>265.29750000000001</v>
      </c>
      <c r="E95" s="15">
        <v>2222.85</v>
      </c>
      <c r="F95" s="15">
        <v>0</v>
      </c>
    </row>
    <row r="96" spans="1:6" x14ac:dyDescent="0.35">
      <c r="A96" s="17" t="s">
        <v>68</v>
      </c>
      <c r="B96" s="17" t="s">
        <v>757</v>
      </c>
      <c r="C96" s="15">
        <v>9487.232</v>
      </c>
      <c r="D96" s="15">
        <v>0</v>
      </c>
      <c r="E96" s="15">
        <v>0</v>
      </c>
      <c r="F96" s="15">
        <v>9487.232</v>
      </c>
    </row>
    <row r="97" spans="1:6" x14ac:dyDescent="0.35">
      <c r="A97" s="17" t="s">
        <v>68</v>
      </c>
      <c r="B97" s="17" t="s">
        <v>829</v>
      </c>
      <c r="C97" s="16"/>
      <c r="D97" s="16"/>
      <c r="E97" s="16"/>
      <c r="F97" s="16"/>
    </row>
    <row r="98" spans="1:6" x14ac:dyDescent="0.35">
      <c r="A98" s="17" t="s">
        <v>68</v>
      </c>
      <c r="B98" s="17" t="s">
        <v>69</v>
      </c>
      <c r="C98" s="15">
        <v>21.999199999999998</v>
      </c>
      <c r="D98" s="15">
        <v>0</v>
      </c>
      <c r="E98" s="15">
        <v>0</v>
      </c>
      <c r="F98" s="15">
        <v>21.999199999999998</v>
      </c>
    </row>
    <row r="99" spans="1:6" x14ac:dyDescent="0.35">
      <c r="A99" s="17" t="s">
        <v>68</v>
      </c>
      <c r="B99" s="17" t="s">
        <v>758</v>
      </c>
      <c r="C99" s="15">
        <v>23295.675043999996</v>
      </c>
      <c r="D99" s="15">
        <v>5546.2852440000006</v>
      </c>
      <c r="E99" s="15">
        <v>783.29</v>
      </c>
      <c r="F99" s="15">
        <v>16966.0998</v>
      </c>
    </row>
    <row r="100" spans="1:6" x14ac:dyDescent="0.35">
      <c r="A100" s="17" t="s">
        <v>68</v>
      </c>
      <c r="B100" s="17" t="s">
        <v>759</v>
      </c>
      <c r="C100" s="15">
        <v>39478.322042000007</v>
      </c>
      <c r="D100" s="15">
        <v>144.80662999999998</v>
      </c>
      <c r="E100" s="15">
        <v>0</v>
      </c>
      <c r="F100" s="15">
        <v>39333.515412000008</v>
      </c>
    </row>
    <row r="101" spans="1:6" x14ac:dyDescent="0.35">
      <c r="A101" s="17" t="s">
        <v>68</v>
      </c>
      <c r="B101" s="17" t="s">
        <v>70</v>
      </c>
      <c r="C101" s="15">
        <v>513.98559999999986</v>
      </c>
      <c r="D101" s="15">
        <v>513.98559999999986</v>
      </c>
      <c r="E101" s="15">
        <v>0</v>
      </c>
      <c r="F101" s="15">
        <v>0</v>
      </c>
    </row>
    <row r="102" spans="1:6" x14ac:dyDescent="0.35">
      <c r="A102" s="17" t="s">
        <v>68</v>
      </c>
      <c r="B102" s="17" t="s">
        <v>71</v>
      </c>
      <c r="C102" s="15">
        <v>2743.0821999999998</v>
      </c>
      <c r="D102" s="15">
        <v>1570.1021999999998</v>
      </c>
      <c r="E102" s="15">
        <v>0</v>
      </c>
      <c r="F102" s="15">
        <v>1172.98</v>
      </c>
    </row>
    <row r="103" spans="1:6" x14ac:dyDescent="0.35">
      <c r="A103" s="17" t="s">
        <v>68</v>
      </c>
      <c r="B103" s="17" t="s">
        <v>72</v>
      </c>
      <c r="C103" s="15">
        <v>7808.4902519999996</v>
      </c>
      <c r="D103" s="15">
        <v>3378.3685</v>
      </c>
      <c r="E103" s="15">
        <v>954.76699999999994</v>
      </c>
      <c r="F103" s="15">
        <v>3475.3547519999997</v>
      </c>
    </row>
    <row r="104" spans="1:6" x14ac:dyDescent="0.35">
      <c r="A104" s="17" t="s">
        <v>68</v>
      </c>
      <c r="B104" s="17" t="s">
        <v>760</v>
      </c>
      <c r="C104" s="15">
        <v>11510.794877</v>
      </c>
      <c r="D104" s="15">
        <v>4380.2464520000003</v>
      </c>
      <c r="E104" s="15">
        <v>0</v>
      </c>
      <c r="F104" s="15">
        <v>7130.548425</v>
      </c>
    </row>
    <row r="105" spans="1:6" x14ac:dyDescent="0.35">
      <c r="A105" s="17" t="s">
        <v>68</v>
      </c>
      <c r="B105" s="17" t="s">
        <v>73</v>
      </c>
      <c r="C105" s="15">
        <v>214.65631999999999</v>
      </c>
      <c r="D105" s="15">
        <v>214.65631999999999</v>
      </c>
      <c r="E105" s="15">
        <v>0</v>
      </c>
      <c r="F105" s="15">
        <v>0</v>
      </c>
    </row>
    <row r="106" spans="1:6" x14ac:dyDescent="0.35">
      <c r="A106" s="17" t="s">
        <v>68</v>
      </c>
      <c r="B106" s="17" t="s">
        <v>882</v>
      </c>
      <c r="C106" s="15">
        <v>3911.7935240000002</v>
      </c>
      <c r="D106" s="15">
        <v>4.1877000000000004</v>
      </c>
      <c r="E106" s="15">
        <v>0</v>
      </c>
      <c r="F106" s="15">
        <v>3907.6058240000002</v>
      </c>
    </row>
    <row r="107" spans="1:6" x14ac:dyDescent="0.35">
      <c r="A107" s="17" t="s">
        <v>68</v>
      </c>
      <c r="B107" s="17" t="s">
        <v>761</v>
      </c>
      <c r="C107" s="15">
        <v>604.68786799999998</v>
      </c>
      <c r="D107" s="15">
        <v>564.31666799999994</v>
      </c>
      <c r="E107" s="15">
        <v>0</v>
      </c>
      <c r="F107" s="15">
        <v>40.371200000000002</v>
      </c>
    </row>
    <row r="108" spans="1:6" x14ac:dyDescent="0.35">
      <c r="A108" s="17" t="s">
        <v>68</v>
      </c>
      <c r="B108" s="17" t="s">
        <v>74</v>
      </c>
      <c r="C108" s="15">
        <v>4800.0494780000008</v>
      </c>
      <c r="D108" s="15">
        <v>20.549478000000001</v>
      </c>
      <c r="E108" s="15">
        <v>0</v>
      </c>
      <c r="F108" s="15">
        <v>4779.5000000000009</v>
      </c>
    </row>
    <row r="109" spans="1:6" x14ac:dyDescent="0.35">
      <c r="A109" s="17" t="s">
        <v>68</v>
      </c>
      <c r="B109" s="17" t="s">
        <v>830</v>
      </c>
      <c r="C109" s="16"/>
      <c r="D109" s="16"/>
      <c r="E109" s="16"/>
      <c r="F109" s="16"/>
    </row>
    <row r="110" spans="1:6" ht="29" x14ac:dyDescent="0.35">
      <c r="A110" s="17" t="s">
        <v>68</v>
      </c>
      <c r="B110" s="17" t="s">
        <v>831</v>
      </c>
      <c r="C110" s="16"/>
      <c r="D110" s="16"/>
      <c r="E110" s="16"/>
      <c r="F110" s="16"/>
    </row>
    <row r="111" spans="1:6" ht="29" x14ac:dyDescent="0.35">
      <c r="A111" s="17" t="s">
        <v>68</v>
      </c>
      <c r="B111" s="17" t="s">
        <v>75</v>
      </c>
      <c r="C111" s="15">
        <v>7350.1949999999997</v>
      </c>
      <c r="D111" s="15">
        <v>7350.1949999999997</v>
      </c>
      <c r="E111" s="15">
        <v>0</v>
      </c>
      <c r="F111" s="15">
        <v>0</v>
      </c>
    </row>
    <row r="112" spans="1:6" x14ac:dyDescent="0.35">
      <c r="A112" s="17" t="s">
        <v>68</v>
      </c>
      <c r="B112" s="17" t="s">
        <v>883</v>
      </c>
      <c r="C112" s="15">
        <v>36301.219907999999</v>
      </c>
      <c r="D112" s="15">
        <v>15171.096748000002</v>
      </c>
      <c r="E112" s="15">
        <v>0</v>
      </c>
      <c r="F112" s="15">
        <v>21130.123159999999</v>
      </c>
    </row>
    <row r="113" spans="1:6" ht="29" x14ac:dyDescent="0.35">
      <c r="A113" s="17" t="s">
        <v>68</v>
      </c>
      <c r="B113" s="17" t="s">
        <v>76</v>
      </c>
      <c r="C113" s="15">
        <v>3682.8767000000003</v>
      </c>
      <c r="D113" s="15">
        <v>0</v>
      </c>
      <c r="E113" s="15">
        <v>0</v>
      </c>
      <c r="F113" s="15">
        <v>3682.8767000000003</v>
      </c>
    </row>
    <row r="114" spans="1:6" ht="29" x14ac:dyDescent="0.35">
      <c r="A114" s="17" t="s">
        <v>68</v>
      </c>
      <c r="B114" s="17" t="s">
        <v>77</v>
      </c>
      <c r="C114" s="15">
        <v>99.30098000000001</v>
      </c>
      <c r="D114" s="15">
        <v>7.2117000000000004</v>
      </c>
      <c r="E114" s="15">
        <v>0</v>
      </c>
      <c r="F114" s="15">
        <v>92.089280000000002</v>
      </c>
    </row>
    <row r="115" spans="1:6" x14ac:dyDescent="0.35">
      <c r="A115" s="17" t="s">
        <v>68</v>
      </c>
      <c r="B115" s="17" t="s">
        <v>762</v>
      </c>
      <c r="C115" s="15">
        <v>5279.00396</v>
      </c>
      <c r="D115" s="15">
        <v>240.82332</v>
      </c>
      <c r="E115" s="15">
        <v>2781.7379999999998</v>
      </c>
      <c r="F115" s="15">
        <v>2256.4426400000002</v>
      </c>
    </row>
    <row r="116" spans="1:6" x14ac:dyDescent="0.35">
      <c r="A116" s="17" t="s">
        <v>68</v>
      </c>
      <c r="B116" s="17" t="s">
        <v>832</v>
      </c>
      <c r="C116" s="16"/>
      <c r="D116" s="16"/>
      <c r="E116" s="16"/>
      <c r="F116" s="16"/>
    </row>
    <row r="117" spans="1:6" ht="29" x14ac:dyDescent="0.35">
      <c r="A117" s="17" t="s">
        <v>68</v>
      </c>
      <c r="B117" s="17" t="s">
        <v>78</v>
      </c>
      <c r="C117" s="15">
        <v>726.07552999999996</v>
      </c>
      <c r="D117" s="15">
        <v>640.28672999999992</v>
      </c>
      <c r="E117" s="15">
        <v>0</v>
      </c>
      <c r="F117" s="15">
        <v>85.788799999999995</v>
      </c>
    </row>
    <row r="118" spans="1:6" x14ac:dyDescent="0.35">
      <c r="A118" s="17" t="s">
        <v>68</v>
      </c>
      <c r="B118" s="17" t="s">
        <v>79</v>
      </c>
      <c r="C118" s="15">
        <v>6471.4265879999994</v>
      </c>
      <c r="D118" s="15">
        <v>2612.1876600000005</v>
      </c>
      <c r="E118" s="15">
        <v>0</v>
      </c>
      <c r="F118" s="15">
        <v>3859.2389279999998</v>
      </c>
    </row>
    <row r="119" spans="1:6" x14ac:dyDescent="0.35">
      <c r="A119" s="17" t="s">
        <v>68</v>
      </c>
      <c r="B119" s="17" t="s">
        <v>80</v>
      </c>
      <c r="C119" s="15">
        <v>591.42844599999989</v>
      </c>
      <c r="D119" s="15">
        <v>591.42844599999989</v>
      </c>
      <c r="E119" s="15">
        <v>0</v>
      </c>
      <c r="F119" s="15">
        <v>0</v>
      </c>
    </row>
    <row r="120" spans="1:6" x14ac:dyDescent="0.35">
      <c r="A120" s="17" t="s">
        <v>68</v>
      </c>
      <c r="B120" s="17" t="s">
        <v>81</v>
      </c>
      <c r="C120" s="15">
        <v>8455.606342000001</v>
      </c>
      <c r="D120" s="15">
        <v>2237.3491659999995</v>
      </c>
      <c r="E120" s="15">
        <v>2766.6227599999997</v>
      </c>
      <c r="F120" s="15">
        <v>3451.6344159999999</v>
      </c>
    </row>
    <row r="121" spans="1:6" ht="29" x14ac:dyDescent="0.35">
      <c r="A121" s="17" t="s">
        <v>68</v>
      </c>
      <c r="B121" s="17" t="s">
        <v>884</v>
      </c>
      <c r="C121" s="15">
        <v>2861.8381979999999</v>
      </c>
      <c r="D121" s="15">
        <v>2861.8381979999999</v>
      </c>
      <c r="E121" s="15">
        <v>0</v>
      </c>
      <c r="F121" s="15">
        <v>0</v>
      </c>
    </row>
    <row r="122" spans="1:6" x14ac:dyDescent="0.35">
      <c r="A122" s="17" t="s">
        <v>68</v>
      </c>
      <c r="B122" s="17" t="s">
        <v>763</v>
      </c>
      <c r="C122" s="15">
        <v>5100.5920000000006</v>
      </c>
      <c r="D122" s="15">
        <v>5100.5920000000006</v>
      </c>
      <c r="E122" s="15">
        <v>0</v>
      </c>
      <c r="F122" s="15">
        <v>0</v>
      </c>
    </row>
    <row r="123" spans="1:6" x14ac:dyDescent="0.35">
      <c r="A123" s="17" t="s">
        <v>82</v>
      </c>
      <c r="B123" s="17" t="s">
        <v>710</v>
      </c>
      <c r="C123" s="15">
        <v>3441.2325690999996</v>
      </c>
      <c r="D123" s="15">
        <v>3441.2325690999996</v>
      </c>
      <c r="E123" s="15">
        <v>0</v>
      </c>
      <c r="F123" s="15">
        <v>0</v>
      </c>
    </row>
    <row r="124" spans="1:6" x14ac:dyDescent="0.35">
      <c r="A124" s="17" t="s">
        <v>82</v>
      </c>
      <c r="B124" s="17" t="s">
        <v>712</v>
      </c>
      <c r="C124" s="15">
        <v>819.88543200000004</v>
      </c>
      <c r="D124" s="15">
        <v>819.88543200000004</v>
      </c>
      <c r="E124" s="15">
        <v>0</v>
      </c>
      <c r="F124" s="15">
        <v>0</v>
      </c>
    </row>
    <row r="125" spans="1:6" x14ac:dyDescent="0.35">
      <c r="A125" s="17" t="s">
        <v>82</v>
      </c>
      <c r="B125" s="17" t="s">
        <v>83</v>
      </c>
      <c r="C125" s="15">
        <v>65159.282790200006</v>
      </c>
      <c r="D125" s="15">
        <v>17885.953294200001</v>
      </c>
      <c r="E125" s="15">
        <v>38290.031000000003</v>
      </c>
      <c r="F125" s="15">
        <v>8983.2984959999994</v>
      </c>
    </row>
    <row r="126" spans="1:6" x14ac:dyDescent="0.35">
      <c r="A126" s="17" t="s">
        <v>82</v>
      </c>
      <c r="B126" s="17" t="s">
        <v>717</v>
      </c>
      <c r="C126" s="15">
        <v>8848.4726607000011</v>
      </c>
      <c r="D126" s="15">
        <v>8848.4726607000011</v>
      </c>
      <c r="E126" s="15">
        <v>0</v>
      </c>
      <c r="F126" s="15">
        <v>0</v>
      </c>
    </row>
    <row r="127" spans="1:6" x14ac:dyDescent="0.35">
      <c r="A127" s="17" t="s">
        <v>82</v>
      </c>
      <c r="B127" s="17" t="s">
        <v>84</v>
      </c>
      <c r="C127" s="15">
        <v>717.52969600000006</v>
      </c>
      <c r="D127" s="15">
        <v>480.85353600000008</v>
      </c>
      <c r="E127" s="15">
        <v>0</v>
      </c>
      <c r="F127" s="15">
        <v>236.67616000000001</v>
      </c>
    </row>
    <row r="128" spans="1:6" x14ac:dyDescent="0.35">
      <c r="A128" s="17" t="s">
        <v>82</v>
      </c>
      <c r="B128" s="17" t="s">
        <v>764</v>
      </c>
      <c r="C128" s="15">
        <v>22588.993853</v>
      </c>
      <c r="D128" s="15">
        <v>12259.574628</v>
      </c>
      <c r="E128" s="15">
        <v>5885.26</v>
      </c>
      <c r="F128" s="15">
        <v>4444.1592250000003</v>
      </c>
    </row>
    <row r="129" spans="1:6" x14ac:dyDescent="0.35">
      <c r="A129" s="17" t="s">
        <v>82</v>
      </c>
      <c r="B129" s="17" t="s">
        <v>85</v>
      </c>
      <c r="C129" s="15">
        <v>2965.6817171000002</v>
      </c>
      <c r="D129" s="15">
        <v>2965.6817171000002</v>
      </c>
      <c r="E129" s="15">
        <v>0</v>
      </c>
      <c r="F129" s="15">
        <v>0</v>
      </c>
    </row>
    <row r="130" spans="1:6" x14ac:dyDescent="0.35">
      <c r="A130" s="17" t="s">
        <v>82</v>
      </c>
      <c r="B130" s="17" t="s">
        <v>721</v>
      </c>
      <c r="C130" s="15">
        <v>8425.6649397000001</v>
      </c>
      <c r="D130" s="15">
        <v>8425.6649397000001</v>
      </c>
      <c r="E130" s="15">
        <v>0</v>
      </c>
      <c r="F130" s="15">
        <v>0</v>
      </c>
    </row>
    <row r="131" spans="1:6" x14ac:dyDescent="0.35">
      <c r="A131" s="17" t="s">
        <v>82</v>
      </c>
      <c r="B131" s="17" t="s">
        <v>727</v>
      </c>
      <c r="C131" s="15">
        <v>2196.1971295000003</v>
      </c>
      <c r="D131" s="15">
        <v>2196.1971295000003</v>
      </c>
      <c r="E131" s="15">
        <v>0</v>
      </c>
      <c r="F131" s="15">
        <v>0</v>
      </c>
    </row>
    <row r="132" spans="1:6" ht="29" x14ac:dyDescent="0.35">
      <c r="A132" s="17" t="s">
        <v>82</v>
      </c>
      <c r="B132" s="17" t="s">
        <v>732</v>
      </c>
      <c r="C132" s="15">
        <v>28943.328487999996</v>
      </c>
      <c r="D132" s="15">
        <v>19227.406559999996</v>
      </c>
      <c r="E132" s="15">
        <v>3016.7249999999999</v>
      </c>
      <c r="F132" s="15">
        <v>6699.1969280000003</v>
      </c>
    </row>
    <row r="133" spans="1:6" x14ac:dyDescent="0.35">
      <c r="A133" s="17" t="s">
        <v>82</v>
      </c>
      <c r="B133" s="17" t="s">
        <v>86</v>
      </c>
      <c r="C133" s="15">
        <v>9747.1026136</v>
      </c>
      <c r="D133" s="15">
        <v>8437.0756136</v>
      </c>
      <c r="E133" s="15">
        <v>815.04499999999996</v>
      </c>
      <c r="F133" s="15">
        <v>494.98200000000003</v>
      </c>
    </row>
    <row r="134" spans="1:6" x14ac:dyDescent="0.35">
      <c r="A134" s="17" t="s">
        <v>82</v>
      </c>
      <c r="B134" s="17" t="s">
        <v>736</v>
      </c>
      <c r="C134" s="15">
        <v>10300.746685400001</v>
      </c>
      <c r="D134" s="15">
        <v>6260.8767853999989</v>
      </c>
      <c r="E134" s="15">
        <v>0</v>
      </c>
      <c r="F134" s="15">
        <v>4039.8698999999997</v>
      </c>
    </row>
    <row r="135" spans="1:6" x14ac:dyDescent="0.35">
      <c r="A135" s="17" t="s">
        <v>82</v>
      </c>
      <c r="B135" s="17" t="s">
        <v>87</v>
      </c>
      <c r="C135" s="15">
        <v>39163.322171999993</v>
      </c>
      <c r="D135" s="15">
        <v>16543.307171999997</v>
      </c>
      <c r="E135" s="15">
        <v>8490.0949999999993</v>
      </c>
      <c r="F135" s="15">
        <v>14129.919999999998</v>
      </c>
    </row>
    <row r="136" spans="1:6" x14ac:dyDescent="0.35">
      <c r="A136" s="17" t="s">
        <v>82</v>
      </c>
      <c r="B136" s="17" t="s">
        <v>88</v>
      </c>
      <c r="C136" s="15">
        <v>2060.9729074999996</v>
      </c>
      <c r="D136" s="15">
        <v>2060.9729074999996</v>
      </c>
      <c r="E136" s="15">
        <v>0</v>
      </c>
      <c r="F136" s="15">
        <v>0</v>
      </c>
    </row>
    <row r="137" spans="1:6" x14ac:dyDescent="0.35">
      <c r="A137" s="17" t="s">
        <v>82</v>
      </c>
      <c r="B137" s="17" t="s">
        <v>89</v>
      </c>
      <c r="C137" s="15">
        <v>39880.174116800001</v>
      </c>
      <c r="D137" s="15">
        <v>32044.944116800008</v>
      </c>
      <c r="E137" s="15">
        <v>7835.23</v>
      </c>
      <c r="F137" s="15">
        <v>0</v>
      </c>
    </row>
    <row r="138" spans="1:6" x14ac:dyDescent="0.35">
      <c r="A138" s="17" t="s">
        <v>82</v>
      </c>
      <c r="B138" s="17" t="s">
        <v>90</v>
      </c>
      <c r="C138" s="15">
        <v>20837.09217940001</v>
      </c>
      <c r="D138" s="15">
        <v>20835.69209940001</v>
      </c>
      <c r="E138" s="15">
        <v>0</v>
      </c>
      <c r="F138" s="15">
        <v>1.40008</v>
      </c>
    </row>
    <row r="139" spans="1:6" x14ac:dyDescent="0.35">
      <c r="A139" s="17" t="s">
        <v>82</v>
      </c>
      <c r="B139" s="17" t="s">
        <v>91</v>
      </c>
      <c r="C139" s="15">
        <v>7095.2282164999997</v>
      </c>
      <c r="D139" s="15">
        <v>7095.2282164999997</v>
      </c>
      <c r="E139" s="15">
        <v>0</v>
      </c>
      <c r="F139" s="15">
        <v>0</v>
      </c>
    </row>
    <row r="140" spans="1:6" x14ac:dyDescent="0.35">
      <c r="A140" s="17" t="s">
        <v>82</v>
      </c>
      <c r="B140" s="17" t="s">
        <v>92</v>
      </c>
      <c r="C140" s="15">
        <v>9964.0457775000032</v>
      </c>
      <c r="D140" s="15">
        <v>9957.446017500004</v>
      </c>
      <c r="E140" s="15">
        <v>0</v>
      </c>
      <c r="F140" s="15">
        <v>6.5997599999999998</v>
      </c>
    </row>
    <row r="141" spans="1:6" x14ac:dyDescent="0.35">
      <c r="A141" s="17" t="s">
        <v>82</v>
      </c>
      <c r="B141" s="17" t="s">
        <v>748</v>
      </c>
      <c r="C141" s="15">
        <v>2588.7989175000007</v>
      </c>
      <c r="D141" s="15">
        <v>2588.7989175000007</v>
      </c>
      <c r="E141" s="15">
        <v>0</v>
      </c>
      <c r="F141" s="15">
        <v>0</v>
      </c>
    </row>
    <row r="142" spans="1:6" x14ac:dyDescent="0.35">
      <c r="A142" s="17" t="s">
        <v>93</v>
      </c>
      <c r="B142" s="17" t="s">
        <v>94</v>
      </c>
      <c r="C142" s="15">
        <v>17609.435957500002</v>
      </c>
      <c r="D142" s="15">
        <v>16227.335957500001</v>
      </c>
      <c r="E142" s="15">
        <v>1382.1000000000001</v>
      </c>
      <c r="F142" s="15">
        <v>0</v>
      </c>
    </row>
    <row r="143" spans="1:6" x14ac:dyDescent="0.35">
      <c r="A143" s="17" t="s">
        <v>93</v>
      </c>
      <c r="B143" s="17" t="s">
        <v>745</v>
      </c>
      <c r="C143" s="15">
        <v>13519.209794999999</v>
      </c>
      <c r="D143" s="15">
        <v>13519.209794999999</v>
      </c>
      <c r="E143" s="15">
        <v>0</v>
      </c>
      <c r="F143" s="15">
        <v>0</v>
      </c>
    </row>
    <row r="144" spans="1:6" x14ac:dyDescent="0.35">
      <c r="A144" s="17" t="s">
        <v>93</v>
      </c>
      <c r="B144" s="17" t="s">
        <v>95</v>
      </c>
      <c r="C144" s="15">
        <v>5352.5225565000019</v>
      </c>
      <c r="D144" s="15">
        <v>5352.5225565000019</v>
      </c>
      <c r="E144" s="15">
        <v>0</v>
      </c>
      <c r="F144" s="15">
        <v>0</v>
      </c>
    </row>
    <row r="145" spans="1:6" x14ac:dyDescent="0.35">
      <c r="A145" s="17" t="s">
        <v>96</v>
      </c>
      <c r="B145" s="17" t="s">
        <v>97</v>
      </c>
      <c r="C145" s="15">
        <v>24922.090522000002</v>
      </c>
      <c r="D145" s="15">
        <v>699.37052200000005</v>
      </c>
      <c r="E145" s="15">
        <v>0</v>
      </c>
      <c r="F145" s="15">
        <v>24222.720000000001</v>
      </c>
    </row>
    <row r="146" spans="1:6" x14ac:dyDescent="0.35">
      <c r="A146" s="17" t="s">
        <v>96</v>
      </c>
      <c r="B146" s="17" t="s">
        <v>98</v>
      </c>
      <c r="C146" s="15">
        <v>10443.414617999999</v>
      </c>
      <c r="D146" s="15">
        <v>3796.2301179999995</v>
      </c>
      <c r="E146" s="15">
        <v>6647.1844999999994</v>
      </c>
      <c r="F146" s="15">
        <v>0</v>
      </c>
    </row>
    <row r="147" spans="1:6" x14ac:dyDescent="0.35">
      <c r="A147" s="17" t="s">
        <v>96</v>
      </c>
      <c r="B147" s="17" t="s">
        <v>99</v>
      </c>
      <c r="C147" s="15">
        <v>1683.5764100000001</v>
      </c>
      <c r="D147" s="15">
        <v>1625.9224220000001</v>
      </c>
      <c r="E147" s="15">
        <v>0</v>
      </c>
      <c r="F147" s="15">
        <v>57.653988000000005</v>
      </c>
    </row>
    <row r="148" spans="1:6" x14ac:dyDescent="0.35">
      <c r="A148" s="17" t="s">
        <v>96</v>
      </c>
      <c r="B148" s="17" t="s">
        <v>100</v>
      </c>
      <c r="C148" s="15">
        <v>294.15337199999999</v>
      </c>
      <c r="D148" s="15">
        <v>214.95625199999998</v>
      </c>
      <c r="E148" s="15">
        <v>0</v>
      </c>
      <c r="F148" s="15">
        <v>79.197119999999998</v>
      </c>
    </row>
    <row r="149" spans="1:6" x14ac:dyDescent="0.35">
      <c r="A149" s="17" t="s">
        <v>96</v>
      </c>
      <c r="B149" s="17" t="s">
        <v>101</v>
      </c>
      <c r="C149" s="15">
        <v>10110.43577</v>
      </c>
      <c r="D149" s="15">
        <v>3953.6177699999994</v>
      </c>
      <c r="E149" s="15">
        <v>6156.8180000000002</v>
      </c>
      <c r="F149" s="15">
        <v>0</v>
      </c>
    </row>
    <row r="150" spans="1:6" x14ac:dyDescent="0.35">
      <c r="A150" s="17" t="s">
        <v>96</v>
      </c>
      <c r="B150" s="17" t="s">
        <v>102</v>
      </c>
      <c r="C150" s="15">
        <v>27250.919430000002</v>
      </c>
      <c r="D150" s="15">
        <v>8666.93217</v>
      </c>
      <c r="E150" s="15">
        <v>16800.952100000002</v>
      </c>
      <c r="F150" s="15">
        <v>1783.0351599999999</v>
      </c>
    </row>
    <row r="151" spans="1:6" x14ac:dyDescent="0.35">
      <c r="A151" s="17" t="s">
        <v>96</v>
      </c>
      <c r="B151" s="17" t="s">
        <v>833</v>
      </c>
      <c r="C151" s="16"/>
      <c r="D151" s="16"/>
      <c r="E151" s="16"/>
      <c r="F151" s="16"/>
    </row>
    <row r="152" spans="1:6" x14ac:dyDescent="0.35">
      <c r="A152" s="17" t="s">
        <v>96</v>
      </c>
      <c r="B152" s="17" t="s">
        <v>103</v>
      </c>
      <c r="C152" s="15">
        <v>83.72</v>
      </c>
      <c r="D152" s="15">
        <v>83.72</v>
      </c>
      <c r="E152" s="15">
        <v>0</v>
      </c>
      <c r="F152" s="15">
        <v>0</v>
      </c>
    </row>
    <row r="153" spans="1:6" ht="29" x14ac:dyDescent="0.35">
      <c r="A153" s="17" t="s">
        <v>96</v>
      </c>
      <c r="B153" s="17" t="s">
        <v>765</v>
      </c>
      <c r="C153" s="15">
        <v>34379.741720000005</v>
      </c>
      <c r="D153" s="15">
        <v>1281</v>
      </c>
      <c r="E153" s="15">
        <v>24056.60212</v>
      </c>
      <c r="F153" s="15">
        <v>9042.1396000000004</v>
      </c>
    </row>
    <row r="154" spans="1:6" x14ac:dyDescent="0.35">
      <c r="A154" s="17" t="s">
        <v>96</v>
      </c>
      <c r="B154" s="17" t="s">
        <v>766</v>
      </c>
      <c r="C154" s="15">
        <v>352.47686399999998</v>
      </c>
      <c r="D154" s="15">
        <v>352.47686399999998</v>
      </c>
      <c r="E154" s="15">
        <v>0</v>
      </c>
      <c r="F154" s="15">
        <v>0</v>
      </c>
    </row>
    <row r="155" spans="1:6" x14ac:dyDescent="0.35">
      <c r="A155" s="17" t="s">
        <v>96</v>
      </c>
      <c r="B155" s="17" t="s">
        <v>104</v>
      </c>
      <c r="C155" s="15">
        <v>4136.0776260000002</v>
      </c>
      <c r="D155" s="15">
        <v>28.215126000000001</v>
      </c>
      <c r="E155" s="15">
        <v>2291.6525000000001</v>
      </c>
      <c r="F155" s="15">
        <v>1816.21</v>
      </c>
    </row>
    <row r="156" spans="1:6" ht="29" x14ac:dyDescent="0.35">
      <c r="A156" s="17" t="s">
        <v>96</v>
      </c>
      <c r="B156" s="17" t="s">
        <v>105</v>
      </c>
      <c r="C156" s="15">
        <v>83.72</v>
      </c>
      <c r="D156" s="15">
        <v>83.72</v>
      </c>
      <c r="E156" s="15">
        <v>0</v>
      </c>
      <c r="F156" s="15">
        <v>0</v>
      </c>
    </row>
    <row r="157" spans="1:6" x14ac:dyDescent="0.35">
      <c r="A157" s="17" t="s">
        <v>96</v>
      </c>
      <c r="B157" s="17" t="s">
        <v>106</v>
      </c>
      <c r="C157" s="15">
        <v>1439.9462000000001</v>
      </c>
      <c r="D157" s="15">
        <v>1439.9462000000001</v>
      </c>
      <c r="E157" s="15">
        <v>0</v>
      </c>
      <c r="F157" s="15">
        <v>0</v>
      </c>
    </row>
    <row r="158" spans="1:6" x14ac:dyDescent="0.35">
      <c r="A158" s="17" t="s">
        <v>96</v>
      </c>
      <c r="B158" s="17" t="s">
        <v>107</v>
      </c>
      <c r="C158" s="15">
        <v>9263.869788</v>
      </c>
      <c r="D158" s="15">
        <v>1303.9497880000001</v>
      </c>
      <c r="E158" s="15">
        <v>7959.92</v>
      </c>
      <c r="F158" s="15">
        <v>0</v>
      </c>
    </row>
    <row r="159" spans="1:6" x14ac:dyDescent="0.35">
      <c r="A159" s="17" t="s">
        <v>96</v>
      </c>
      <c r="B159" s="17" t="s">
        <v>108</v>
      </c>
      <c r="C159" s="15">
        <v>24422.516590000003</v>
      </c>
      <c r="D159" s="15">
        <v>901.76682999999991</v>
      </c>
      <c r="E159" s="15">
        <v>2750.6480000000001</v>
      </c>
      <c r="F159" s="15">
        <v>20770.101760000001</v>
      </c>
    </row>
    <row r="160" spans="1:6" x14ac:dyDescent="0.35">
      <c r="A160" s="17" t="s">
        <v>96</v>
      </c>
      <c r="B160" s="17" t="s">
        <v>109</v>
      </c>
      <c r="C160" s="15">
        <v>12239.207939999998</v>
      </c>
      <c r="D160" s="15">
        <v>12239.207939999998</v>
      </c>
      <c r="E160" s="15">
        <v>0</v>
      </c>
      <c r="F160" s="15">
        <v>0</v>
      </c>
    </row>
    <row r="161" spans="1:6" x14ac:dyDescent="0.35">
      <c r="A161" s="17" t="s">
        <v>96</v>
      </c>
      <c r="B161" s="17" t="s">
        <v>110</v>
      </c>
      <c r="C161" s="15">
        <v>21391.341288000003</v>
      </c>
      <c r="D161" s="15">
        <v>568.81999999999994</v>
      </c>
      <c r="E161" s="15">
        <v>5116.7889999999989</v>
      </c>
      <c r="F161" s="15">
        <v>15705.732288000003</v>
      </c>
    </row>
    <row r="162" spans="1:6" x14ac:dyDescent="0.35">
      <c r="A162" s="17" t="s">
        <v>96</v>
      </c>
      <c r="B162" s="17" t="s">
        <v>767</v>
      </c>
      <c r="C162" s="15">
        <v>43255.10650799999</v>
      </c>
      <c r="D162" s="15">
        <v>4709.9363080000003</v>
      </c>
      <c r="E162" s="15">
        <v>16341.010200000001</v>
      </c>
      <c r="F162" s="15">
        <v>22204.16</v>
      </c>
    </row>
    <row r="163" spans="1:6" x14ac:dyDescent="0.35">
      <c r="A163" s="17" t="s">
        <v>96</v>
      </c>
      <c r="B163" s="17" t="s">
        <v>768</v>
      </c>
      <c r="C163" s="15">
        <v>7831.8793499999992</v>
      </c>
      <c r="D163" s="15">
        <v>725.51502999999991</v>
      </c>
      <c r="E163" s="15">
        <v>7106.3643199999997</v>
      </c>
      <c r="F163" s="15">
        <v>0</v>
      </c>
    </row>
    <row r="164" spans="1:6" x14ac:dyDescent="0.35">
      <c r="A164" s="17" t="s">
        <v>96</v>
      </c>
      <c r="B164" s="17" t="s">
        <v>111</v>
      </c>
      <c r="C164" s="15">
        <v>27708.495717999998</v>
      </c>
      <c r="D164" s="15">
        <v>4293.1997179999998</v>
      </c>
      <c r="E164" s="15">
        <v>0</v>
      </c>
      <c r="F164" s="15">
        <v>23415.295999999998</v>
      </c>
    </row>
    <row r="165" spans="1:6" ht="29" x14ac:dyDescent="0.35">
      <c r="A165" s="17" t="s">
        <v>96</v>
      </c>
      <c r="B165" s="17" t="s">
        <v>112</v>
      </c>
      <c r="C165" s="15">
        <v>82.857635999999985</v>
      </c>
      <c r="D165" s="15">
        <v>82.857635999999985</v>
      </c>
      <c r="E165" s="15">
        <v>0</v>
      </c>
      <c r="F165" s="15">
        <v>0</v>
      </c>
    </row>
    <row r="166" spans="1:6" x14ac:dyDescent="0.35">
      <c r="A166" s="17" t="s">
        <v>96</v>
      </c>
      <c r="B166" s="17" t="s">
        <v>113</v>
      </c>
      <c r="C166" s="15">
        <v>34182.228052000006</v>
      </c>
      <c r="D166" s="15">
        <v>826.32767999999987</v>
      </c>
      <c r="E166" s="15">
        <v>20173.951499999999</v>
      </c>
      <c r="F166" s="15">
        <v>13181.948872000001</v>
      </c>
    </row>
    <row r="167" spans="1:6" x14ac:dyDescent="0.35">
      <c r="A167" s="17" t="s">
        <v>96</v>
      </c>
      <c r="B167" s="17" t="s">
        <v>114</v>
      </c>
      <c r="C167" s="15">
        <v>72427.680179999996</v>
      </c>
      <c r="D167" s="15">
        <v>10116.709920000001</v>
      </c>
      <c r="E167" s="15">
        <v>31728.424549999996</v>
      </c>
      <c r="F167" s="15">
        <v>30582.545709999999</v>
      </c>
    </row>
    <row r="168" spans="1:6" x14ac:dyDescent="0.35">
      <c r="A168" s="17" t="s">
        <v>96</v>
      </c>
      <c r="B168" s="17" t="s">
        <v>769</v>
      </c>
      <c r="C168" s="15">
        <v>9588.8941039999991</v>
      </c>
      <c r="D168" s="15">
        <v>5577.3168900000001</v>
      </c>
      <c r="E168" s="15">
        <v>3973.1886100000002</v>
      </c>
      <c r="F168" s="15">
        <v>38.388603999999994</v>
      </c>
    </row>
    <row r="169" spans="1:6" x14ac:dyDescent="0.35">
      <c r="A169" s="17" t="s">
        <v>96</v>
      </c>
      <c r="B169" s="17" t="s">
        <v>885</v>
      </c>
      <c r="C169" s="15">
        <v>2718.4214299999999</v>
      </c>
      <c r="D169" s="15">
        <v>601.4214300000001</v>
      </c>
      <c r="E169" s="15">
        <v>2117</v>
      </c>
      <c r="F169" s="15">
        <v>0</v>
      </c>
    </row>
    <row r="170" spans="1:6" ht="29" x14ac:dyDescent="0.35">
      <c r="A170" s="17" t="s">
        <v>96</v>
      </c>
      <c r="B170" s="17" t="s">
        <v>886</v>
      </c>
      <c r="C170" s="15">
        <v>14157.494639999999</v>
      </c>
      <c r="D170" s="15">
        <v>8348.4466399999983</v>
      </c>
      <c r="E170" s="15">
        <v>5809.0479999999998</v>
      </c>
      <c r="F170" s="15">
        <v>0</v>
      </c>
    </row>
    <row r="171" spans="1:6" x14ac:dyDescent="0.35">
      <c r="A171" s="17" t="s">
        <v>96</v>
      </c>
      <c r="B171" s="17" t="s">
        <v>115</v>
      </c>
      <c r="C171" s="15">
        <v>9055.4043999999994</v>
      </c>
      <c r="D171" s="15">
        <v>549.41600000000005</v>
      </c>
      <c r="E171" s="15">
        <v>8354.5964000000004</v>
      </c>
      <c r="F171" s="15">
        <v>151.392</v>
      </c>
    </row>
    <row r="172" spans="1:6" ht="29" x14ac:dyDescent="0.35">
      <c r="A172" s="17" t="s">
        <v>96</v>
      </c>
      <c r="B172" s="17" t="s">
        <v>116</v>
      </c>
      <c r="C172" s="15">
        <v>4302.7552999999998</v>
      </c>
      <c r="D172" s="15">
        <v>1108.8462</v>
      </c>
      <c r="E172" s="15">
        <v>3182.9094999999998</v>
      </c>
      <c r="F172" s="15">
        <v>10.999599999999999</v>
      </c>
    </row>
    <row r="173" spans="1:6" ht="29" x14ac:dyDescent="0.35">
      <c r="A173" s="17" t="s">
        <v>96</v>
      </c>
      <c r="B173" s="17" t="s">
        <v>117</v>
      </c>
      <c r="C173" s="15">
        <v>2524.0749999999998</v>
      </c>
      <c r="D173" s="15">
        <v>0</v>
      </c>
      <c r="E173" s="15">
        <v>2381.625</v>
      </c>
      <c r="F173" s="15">
        <v>142.45000000000002</v>
      </c>
    </row>
    <row r="174" spans="1:6" ht="29" x14ac:dyDescent="0.35">
      <c r="A174" s="17" t="s">
        <v>96</v>
      </c>
      <c r="B174" s="17" t="s">
        <v>118</v>
      </c>
      <c r="C174" s="15">
        <v>328.243788</v>
      </c>
      <c r="D174" s="15">
        <v>328.243788</v>
      </c>
      <c r="E174" s="15">
        <v>0</v>
      </c>
      <c r="F174" s="15">
        <v>0</v>
      </c>
    </row>
    <row r="175" spans="1:6" x14ac:dyDescent="0.35">
      <c r="A175" s="17" t="s">
        <v>96</v>
      </c>
      <c r="B175" s="17" t="s">
        <v>119</v>
      </c>
      <c r="C175" s="15">
        <v>872.10097999999994</v>
      </c>
      <c r="D175" s="15">
        <v>872.10097999999994</v>
      </c>
      <c r="E175" s="15">
        <v>0</v>
      </c>
      <c r="F175" s="15">
        <v>0</v>
      </c>
    </row>
    <row r="176" spans="1:6" x14ac:dyDescent="0.35">
      <c r="A176" s="17" t="s">
        <v>96</v>
      </c>
      <c r="B176" s="17" t="s">
        <v>120</v>
      </c>
      <c r="C176" s="15">
        <v>20833.336683999998</v>
      </c>
      <c r="D176" s="15">
        <v>1786.8012639999999</v>
      </c>
      <c r="E176" s="15">
        <v>19046.535419999997</v>
      </c>
      <c r="F176" s="15">
        <v>0</v>
      </c>
    </row>
    <row r="177" spans="1:6" x14ac:dyDescent="0.35">
      <c r="A177" s="17" t="s">
        <v>96</v>
      </c>
      <c r="B177" s="17" t="s">
        <v>770</v>
      </c>
      <c r="C177" s="15">
        <v>484.94419399999992</v>
      </c>
      <c r="D177" s="15">
        <v>484.94419399999992</v>
      </c>
      <c r="E177" s="15">
        <v>0</v>
      </c>
      <c r="F177" s="15">
        <v>0</v>
      </c>
    </row>
    <row r="178" spans="1:6" x14ac:dyDescent="0.35">
      <c r="A178" s="17" t="s">
        <v>121</v>
      </c>
      <c r="B178" s="17" t="s">
        <v>122</v>
      </c>
      <c r="C178" s="15">
        <v>12997.092201999998</v>
      </c>
      <c r="D178" s="15">
        <v>4513.3254619999998</v>
      </c>
      <c r="E178" s="15">
        <v>8379.2705399999995</v>
      </c>
      <c r="F178" s="15">
        <v>104.4962</v>
      </c>
    </row>
    <row r="179" spans="1:6" x14ac:dyDescent="0.35">
      <c r="A179" s="17" t="s">
        <v>121</v>
      </c>
      <c r="B179" s="17" t="s">
        <v>887</v>
      </c>
      <c r="C179" s="15">
        <v>47042.141165999994</v>
      </c>
      <c r="D179" s="15">
        <v>9803.4201560000001</v>
      </c>
      <c r="E179" s="15">
        <v>16015.193009999995</v>
      </c>
      <c r="F179" s="15">
        <v>21223.527999999998</v>
      </c>
    </row>
    <row r="180" spans="1:6" x14ac:dyDescent="0.35">
      <c r="A180" s="17" t="s">
        <v>121</v>
      </c>
      <c r="B180" s="17" t="s">
        <v>888</v>
      </c>
      <c r="C180" s="15">
        <v>57207.384533000011</v>
      </c>
      <c r="D180" s="15">
        <v>12217.171047999997</v>
      </c>
      <c r="E180" s="15">
        <v>44775.66347</v>
      </c>
      <c r="F180" s="15">
        <v>214.550015</v>
      </c>
    </row>
    <row r="181" spans="1:6" x14ac:dyDescent="0.35">
      <c r="A181" s="17" t="s">
        <v>121</v>
      </c>
      <c r="B181" s="17" t="s">
        <v>123</v>
      </c>
      <c r="C181" s="15">
        <v>33681.917236000008</v>
      </c>
      <c r="D181" s="15">
        <v>6991.0718959999995</v>
      </c>
      <c r="E181" s="15">
        <v>14579.485339999999</v>
      </c>
      <c r="F181" s="15">
        <v>12111.36</v>
      </c>
    </row>
    <row r="182" spans="1:6" x14ac:dyDescent="0.35">
      <c r="A182" s="17" t="s">
        <v>121</v>
      </c>
      <c r="B182" s="17" t="s">
        <v>889</v>
      </c>
      <c r="C182" s="15">
        <v>3429.6436699999995</v>
      </c>
      <c r="D182" s="15">
        <v>956.51344999999992</v>
      </c>
      <c r="E182" s="15">
        <v>1270.1999999999998</v>
      </c>
      <c r="F182" s="15">
        <v>1202.93022</v>
      </c>
    </row>
    <row r="183" spans="1:6" x14ac:dyDescent="0.35">
      <c r="A183" s="17" t="s">
        <v>121</v>
      </c>
      <c r="B183" s="17" t="s">
        <v>124</v>
      </c>
      <c r="C183" s="15">
        <v>83429.196146000002</v>
      </c>
      <c r="D183" s="15">
        <v>24244.967496000001</v>
      </c>
      <c r="E183" s="15">
        <v>53734.116650000004</v>
      </c>
      <c r="F183" s="15">
        <v>5450.1120000000001</v>
      </c>
    </row>
    <row r="184" spans="1:6" x14ac:dyDescent="0.35">
      <c r="A184" s="17" t="s">
        <v>121</v>
      </c>
      <c r="B184" s="17" t="s">
        <v>125</v>
      </c>
      <c r="C184" s="15">
        <v>4603.5531619999992</v>
      </c>
      <c r="D184" s="15">
        <v>681.06076199999995</v>
      </c>
      <c r="E184" s="15">
        <v>1903.9323999999999</v>
      </c>
      <c r="F184" s="15">
        <v>2018.56</v>
      </c>
    </row>
    <row r="185" spans="1:6" x14ac:dyDescent="0.35">
      <c r="A185" s="17" t="s">
        <v>121</v>
      </c>
      <c r="B185" s="17" t="s">
        <v>126</v>
      </c>
      <c r="C185" s="15">
        <v>12375.399278000003</v>
      </c>
      <c r="D185" s="15">
        <v>5149.6668220000001</v>
      </c>
      <c r="E185" s="15">
        <v>6968.1352399999996</v>
      </c>
      <c r="F185" s="15">
        <v>257.597216</v>
      </c>
    </row>
    <row r="186" spans="1:6" x14ac:dyDescent="0.35">
      <c r="A186" s="17" t="s">
        <v>121</v>
      </c>
      <c r="B186" s="17" t="s">
        <v>771</v>
      </c>
      <c r="C186" s="15">
        <v>1387.8141539999999</v>
      </c>
      <c r="D186" s="15">
        <v>390.89815399999998</v>
      </c>
      <c r="E186" s="15">
        <v>996.91599999999994</v>
      </c>
      <c r="F186" s="15">
        <v>0</v>
      </c>
    </row>
    <row r="187" spans="1:6" x14ac:dyDescent="0.35">
      <c r="A187" s="17" t="s">
        <v>121</v>
      </c>
      <c r="B187" s="17" t="s">
        <v>127</v>
      </c>
      <c r="C187" s="15">
        <v>7988.1804039999988</v>
      </c>
      <c r="D187" s="15">
        <v>2492.9133040000002</v>
      </c>
      <c r="E187" s="15">
        <v>4880.7434999999987</v>
      </c>
      <c r="F187" s="15">
        <v>614.5236000000001</v>
      </c>
    </row>
    <row r="188" spans="1:6" x14ac:dyDescent="0.35">
      <c r="A188" s="17" t="s">
        <v>121</v>
      </c>
      <c r="B188" s="17" t="s">
        <v>129</v>
      </c>
      <c r="C188" s="15">
        <v>47379.701402000006</v>
      </c>
      <c r="D188" s="15">
        <v>14222.733911999998</v>
      </c>
      <c r="E188" s="15">
        <v>28967.76757</v>
      </c>
      <c r="F188" s="15">
        <v>4189.19992</v>
      </c>
    </row>
    <row r="189" spans="1:6" x14ac:dyDescent="0.35">
      <c r="A189" s="17" t="s">
        <v>121</v>
      </c>
      <c r="B189" s="17" t="s">
        <v>890</v>
      </c>
      <c r="C189" s="15">
        <v>30299.344490000007</v>
      </c>
      <c r="D189" s="15">
        <v>8393.2387500000004</v>
      </c>
      <c r="E189" s="15">
        <v>21905.128939999999</v>
      </c>
      <c r="F189" s="15">
        <v>0.97679999999999989</v>
      </c>
    </row>
    <row r="190" spans="1:6" x14ac:dyDescent="0.35">
      <c r="A190" s="17" t="s">
        <v>121</v>
      </c>
      <c r="B190" s="17" t="s">
        <v>130</v>
      </c>
      <c r="C190" s="15">
        <v>46090.356954000003</v>
      </c>
      <c r="D190" s="15">
        <v>13103.047553999999</v>
      </c>
      <c r="E190" s="15">
        <v>15612.218799999999</v>
      </c>
      <c r="F190" s="15">
        <v>17375.0906</v>
      </c>
    </row>
    <row r="191" spans="1:6" x14ac:dyDescent="0.35">
      <c r="A191" s="17" t="s">
        <v>121</v>
      </c>
      <c r="B191" s="17" t="s">
        <v>131</v>
      </c>
      <c r="C191" s="15">
        <v>10087.570039999999</v>
      </c>
      <c r="D191" s="15">
        <v>790.12283999999988</v>
      </c>
      <c r="E191" s="15">
        <v>9297.4471999999987</v>
      </c>
      <c r="F191" s="15">
        <v>0</v>
      </c>
    </row>
    <row r="192" spans="1:6" x14ac:dyDescent="0.35">
      <c r="A192" s="17" t="s">
        <v>121</v>
      </c>
      <c r="B192" s="17" t="s">
        <v>132</v>
      </c>
      <c r="C192" s="15">
        <v>4765.9008699999995</v>
      </c>
      <c r="D192" s="15">
        <v>477.99359999999996</v>
      </c>
      <c r="E192" s="15">
        <v>4287.9072699999997</v>
      </c>
      <c r="F192" s="15">
        <v>0</v>
      </c>
    </row>
    <row r="193" spans="1:6" ht="29" x14ac:dyDescent="0.35">
      <c r="A193" s="17" t="s">
        <v>121</v>
      </c>
      <c r="B193" s="17" t="s">
        <v>133</v>
      </c>
      <c r="C193" s="15">
        <v>94.882499999999993</v>
      </c>
      <c r="D193" s="15">
        <v>94.882499999999993</v>
      </c>
      <c r="E193" s="15">
        <v>0</v>
      </c>
      <c r="F193" s="15">
        <v>0</v>
      </c>
    </row>
    <row r="194" spans="1:6" x14ac:dyDescent="0.35">
      <c r="A194" s="17" t="s">
        <v>121</v>
      </c>
      <c r="B194" s="17" t="s">
        <v>134</v>
      </c>
      <c r="C194" s="15">
        <v>551.32720199999994</v>
      </c>
      <c r="D194" s="15">
        <v>551.32720199999994</v>
      </c>
      <c r="E194" s="15">
        <v>0</v>
      </c>
      <c r="F194" s="15">
        <v>0</v>
      </c>
    </row>
    <row r="195" spans="1:6" x14ac:dyDescent="0.35">
      <c r="A195" s="17" t="s">
        <v>121</v>
      </c>
      <c r="B195" s="17" t="s">
        <v>135</v>
      </c>
      <c r="C195" s="15">
        <v>5305.1647400000002</v>
      </c>
      <c r="D195" s="15">
        <v>498.11473999999998</v>
      </c>
      <c r="E195" s="15">
        <v>4807.0499999999993</v>
      </c>
      <c r="F195" s="15">
        <v>0</v>
      </c>
    </row>
    <row r="196" spans="1:6" x14ac:dyDescent="0.35">
      <c r="A196" s="17" t="s">
        <v>121</v>
      </c>
      <c r="B196" s="17" t="s">
        <v>891</v>
      </c>
      <c r="C196" s="15">
        <v>56338.616074000012</v>
      </c>
      <c r="D196" s="15">
        <v>9287.1150740000012</v>
      </c>
      <c r="E196" s="15">
        <v>31534.259599999998</v>
      </c>
      <c r="F196" s="15">
        <v>15517.241399999999</v>
      </c>
    </row>
    <row r="197" spans="1:6" ht="29" x14ac:dyDescent="0.35">
      <c r="A197" s="17" t="s">
        <v>121</v>
      </c>
      <c r="B197" s="17" t="s">
        <v>136</v>
      </c>
      <c r="C197" s="15">
        <v>806.46485000000007</v>
      </c>
      <c r="D197" s="15">
        <v>806.46485000000007</v>
      </c>
      <c r="E197" s="15">
        <v>0</v>
      </c>
      <c r="F197" s="15">
        <v>0</v>
      </c>
    </row>
    <row r="198" spans="1:6" x14ac:dyDescent="0.35">
      <c r="A198" s="17" t="s">
        <v>121</v>
      </c>
      <c r="B198" s="17" t="s">
        <v>137</v>
      </c>
      <c r="C198" s="15">
        <v>34107.093358000006</v>
      </c>
      <c r="D198" s="15">
        <v>8328.4699579999997</v>
      </c>
      <c r="E198" s="15">
        <v>15150.904999999999</v>
      </c>
      <c r="F198" s="15">
        <v>10627.7184</v>
      </c>
    </row>
    <row r="199" spans="1:6" x14ac:dyDescent="0.35">
      <c r="A199" s="17" t="s">
        <v>121</v>
      </c>
      <c r="B199" s="17" t="s">
        <v>138</v>
      </c>
      <c r="C199" s="15">
        <v>65568.042417999997</v>
      </c>
      <c r="D199" s="15">
        <v>16249.597107999998</v>
      </c>
      <c r="E199" s="15">
        <v>45776.018229999994</v>
      </c>
      <c r="F199" s="15">
        <v>3542.4270800000004</v>
      </c>
    </row>
    <row r="200" spans="1:6" x14ac:dyDescent="0.35">
      <c r="A200" s="17" t="s">
        <v>121</v>
      </c>
      <c r="B200" s="17" t="s">
        <v>139</v>
      </c>
      <c r="C200" s="15">
        <v>31549.724639999997</v>
      </c>
      <c r="D200" s="15">
        <v>5372.97714</v>
      </c>
      <c r="E200" s="15">
        <v>26025.355499999998</v>
      </c>
      <c r="F200" s="15">
        <v>151.392</v>
      </c>
    </row>
    <row r="201" spans="1:6" x14ac:dyDescent="0.35">
      <c r="A201" s="17" t="s">
        <v>121</v>
      </c>
      <c r="B201" s="17" t="s">
        <v>892</v>
      </c>
      <c r="C201" s="15">
        <v>39601.714142000004</v>
      </c>
      <c r="D201" s="15">
        <v>7028.3910420000011</v>
      </c>
      <c r="E201" s="15">
        <v>27224.139100000004</v>
      </c>
      <c r="F201" s="15">
        <v>5349.1840000000002</v>
      </c>
    </row>
    <row r="202" spans="1:6" ht="29" x14ac:dyDescent="0.35">
      <c r="A202" s="17" t="s">
        <v>121</v>
      </c>
      <c r="B202" s="17" t="s">
        <v>140</v>
      </c>
      <c r="C202" s="15">
        <v>16638.58829</v>
      </c>
      <c r="D202" s="15">
        <v>7459.8222900000001</v>
      </c>
      <c r="E202" s="15">
        <v>9077.8379999999997</v>
      </c>
      <c r="F202" s="15">
        <v>100.928</v>
      </c>
    </row>
    <row r="203" spans="1:6" x14ac:dyDescent="0.35">
      <c r="A203" s="17" t="s">
        <v>121</v>
      </c>
      <c r="B203" s="17" t="s">
        <v>141</v>
      </c>
      <c r="C203" s="15">
        <v>91725.394342</v>
      </c>
      <c r="D203" s="15">
        <v>23209.397172000008</v>
      </c>
      <c r="E203" s="15">
        <v>31273.565169999998</v>
      </c>
      <c r="F203" s="15">
        <v>37242.432000000001</v>
      </c>
    </row>
    <row r="204" spans="1:6" ht="29" x14ac:dyDescent="0.35">
      <c r="A204" s="17" t="s">
        <v>121</v>
      </c>
      <c r="B204" s="17" t="s">
        <v>142</v>
      </c>
      <c r="C204" s="15">
        <v>16270.658369999996</v>
      </c>
      <c r="D204" s="15">
        <v>5704.7685700000011</v>
      </c>
      <c r="E204" s="15">
        <v>10055.75</v>
      </c>
      <c r="F204" s="15">
        <v>510.13979999999998</v>
      </c>
    </row>
    <row r="205" spans="1:6" ht="29" x14ac:dyDescent="0.35">
      <c r="A205" s="17" t="s">
        <v>121</v>
      </c>
      <c r="B205" s="17" t="s">
        <v>143</v>
      </c>
      <c r="C205" s="15">
        <v>2756.7023579999995</v>
      </c>
      <c r="D205" s="15">
        <v>847.10085800000002</v>
      </c>
      <c r="E205" s="15">
        <v>1909.6015</v>
      </c>
      <c r="F205" s="15">
        <v>0</v>
      </c>
    </row>
    <row r="206" spans="1:6" x14ac:dyDescent="0.35">
      <c r="A206" s="17" t="s">
        <v>121</v>
      </c>
      <c r="B206" s="17" t="s">
        <v>144</v>
      </c>
      <c r="C206" s="15">
        <v>36538.684220600007</v>
      </c>
      <c r="D206" s="15">
        <v>12415.708834000001</v>
      </c>
      <c r="E206" s="15">
        <v>24122.762200000001</v>
      </c>
      <c r="F206" s="15">
        <v>0.2131866</v>
      </c>
    </row>
    <row r="207" spans="1:6" x14ac:dyDescent="0.35">
      <c r="A207" s="17" t="s">
        <v>121</v>
      </c>
      <c r="B207" s="17" t="s">
        <v>893</v>
      </c>
      <c r="C207" s="15">
        <v>18573.521290000001</v>
      </c>
      <c r="D207" s="15">
        <v>3379.8122659999999</v>
      </c>
      <c r="E207" s="15">
        <v>3169.8474000000001</v>
      </c>
      <c r="F207" s="15">
        <v>12023.861623999999</v>
      </c>
    </row>
    <row r="208" spans="1:6" x14ac:dyDescent="0.35">
      <c r="A208" s="17" t="s">
        <v>121</v>
      </c>
      <c r="B208" s="17" t="s">
        <v>145</v>
      </c>
      <c r="C208" s="15">
        <v>0</v>
      </c>
      <c r="D208" s="15">
        <v>0</v>
      </c>
      <c r="E208" s="15">
        <v>0</v>
      </c>
      <c r="F208" s="15">
        <v>0</v>
      </c>
    </row>
    <row r="209" spans="1:6" x14ac:dyDescent="0.35">
      <c r="A209" s="17" t="s">
        <v>147</v>
      </c>
      <c r="B209" s="17" t="s">
        <v>148</v>
      </c>
      <c r="C209" s="15">
        <v>565.99154399999998</v>
      </c>
      <c r="D209" s="15">
        <v>565.99154399999998</v>
      </c>
      <c r="E209" s="15">
        <v>0</v>
      </c>
      <c r="F209" s="15">
        <v>0</v>
      </c>
    </row>
    <row r="210" spans="1:6" x14ac:dyDescent="0.35">
      <c r="A210" s="17" t="s">
        <v>147</v>
      </c>
      <c r="B210" s="17" t="s">
        <v>149</v>
      </c>
      <c r="C210" s="15">
        <v>4815.7350499999993</v>
      </c>
      <c r="D210" s="15">
        <v>16.744</v>
      </c>
      <c r="E210" s="15">
        <v>1266.5110499999998</v>
      </c>
      <c r="F210" s="15">
        <v>3532.48</v>
      </c>
    </row>
    <row r="211" spans="1:6" x14ac:dyDescent="0.35">
      <c r="A211" s="17" t="s">
        <v>147</v>
      </c>
      <c r="B211" s="17" t="s">
        <v>150</v>
      </c>
      <c r="C211" s="15">
        <v>12304.436380000001</v>
      </c>
      <c r="D211" s="15">
        <v>842.47523000000001</v>
      </c>
      <c r="E211" s="15">
        <v>2602.7611499999998</v>
      </c>
      <c r="F211" s="15">
        <v>8859.2000000000007</v>
      </c>
    </row>
    <row r="212" spans="1:6" x14ac:dyDescent="0.35">
      <c r="A212" s="17" t="s">
        <v>147</v>
      </c>
      <c r="B212" s="17" t="s">
        <v>834</v>
      </c>
      <c r="C212" s="16"/>
      <c r="D212" s="16"/>
      <c r="E212" s="16"/>
      <c r="F212" s="16"/>
    </row>
    <row r="213" spans="1:6" x14ac:dyDescent="0.35">
      <c r="A213" s="17" t="s">
        <v>147</v>
      </c>
      <c r="B213" s="17" t="s">
        <v>772</v>
      </c>
      <c r="C213" s="15">
        <v>122.57100000000001</v>
      </c>
      <c r="D213" s="15">
        <v>122.57100000000001</v>
      </c>
      <c r="E213" s="15">
        <v>0</v>
      </c>
      <c r="F213" s="15">
        <v>0</v>
      </c>
    </row>
    <row r="214" spans="1:6" x14ac:dyDescent="0.35">
      <c r="A214" s="17" t="s">
        <v>147</v>
      </c>
      <c r="B214" s="17" t="s">
        <v>151</v>
      </c>
      <c r="C214" s="15">
        <v>4388.3764000000001</v>
      </c>
      <c r="D214" s="15">
        <v>855.89640000000009</v>
      </c>
      <c r="E214" s="15">
        <v>0</v>
      </c>
      <c r="F214" s="15">
        <v>3532.48</v>
      </c>
    </row>
    <row r="215" spans="1:6" x14ac:dyDescent="0.35">
      <c r="A215" s="17" t="s">
        <v>147</v>
      </c>
      <c r="B215" s="17" t="s">
        <v>152</v>
      </c>
      <c r="C215" s="15">
        <v>4617.0620320000007</v>
      </c>
      <c r="D215" s="15">
        <v>11.362031999999999</v>
      </c>
      <c r="E215" s="15">
        <v>0</v>
      </c>
      <c r="F215" s="15">
        <v>4605.7000000000007</v>
      </c>
    </row>
    <row r="216" spans="1:6" x14ac:dyDescent="0.35">
      <c r="A216" s="17" t="s">
        <v>147</v>
      </c>
      <c r="B216" s="17" t="s">
        <v>153</v>
      </c>
      <c r="C216" s="15">
        <v>20615.259169999998</v>
      </c>
      <c r="D216" s="15">
        <v>2676.0590000000002</v>
      </c>
      <c r="E216" s="15">
        <v>9475.1401699999988</v>
      </c>
      <c r="F216" s="15">
        <v>8464.06</v>
      </c>
    </row>
    <row r="217" spans="1:6" x14ac:dyDescent="0.35">
      <c r="A217" s="17" t="s">
        <v>147</v>
      </c>
      <c r="B217" s="17" t="s">
        <v>154</v>
      </c>
      <c r="C217" s="15">
        <v>34813.089361999999</v>
      </c>
      <c r="D217" s="15">
        <v>2924.5986460000008</v>
      </c>
      <c r="E217" s="15">
        <v>12359.488499999998</v>
      </c>
      <c r="F217" s="15">
        <v>19529.002216000001</v>
      </c>
    </row>
    <row r="218" spans="1:6" x14ac:dyDescent="0.35">
      <c r="A218" s="17" t="s">
        <v>147</v>
      </c>
      <c r="B218" s="17" t="s">
        <v>155</v>
      </c>
      <c r="C218" s="15">
        <v>146.59848</v>
      </c>
      <c r="D218" s="15">
        <v>146.59848</v>
      </c>
      <c r="E218" s="15">
        <v>0</v>
      </c>
      <c r="F218" s="15">
        <v>0</v>
      </c>
    </row>
    <row r="219" spans="1:6" x14ac:dyDescent="0.35">
      <c r="A219" s="17" t="s">
        <v>147</v>
      </c>
      <c r="B219" s="17" t="s">
        <v>156</v>
      </c>
      <c r="C219" s="16"/>
      <c r="D219" s="16"/>
      <c r="E219" s="16"/>
      <c r="F219" s="16"/>
    </row>
    <row r="220" spans="1:6" x14ac:dyDescent="0.35">
      <c r="A220" s="17" t="s">
        <v>147</v>
      </c>
      <c r="B220" s="17" t="s">
        <v>157</v>
      </c>
      <c r="C220" s="15">
        <v>72.928799999999995</v>
      </c>
      <c r="D220" s="15">
        <v>72.928799999999995</v>
      </c>
      <c r="E220" s="15">
        <v>0</v>
      </c>
      <c r="F220" s="15">
        <v>0</v>
      </c>
    </row>
    <row r="221" spans="1:6" x14ac:dyDescent="0.35">
      <c r="A221" s="17" t="s">
        <v>147</v>
      </c>
      <c r="B221" s="17" t="s">
        <v>158</v>
      </c>
      <c r="C221" s="15">
        <v>3082.0780980000004</v>
      </c>
      <c r="D221" s="15">
        <v>54.238098000000001</v>
      </c>
      <c r="E221" s="15">
        <v>0</v>
      </c>
      <c r="F221" s="15">
        <v>3027.84</v>
      </c>
    </row>
    <row r="222" spans="1:6" x14ac:dyDescent="0.35">
      <c r="A222" s="17" t="s">
        <v>147</v>
      </c>
      <c r="B222" s="17" t="s">
        <v>773</v>
      </c>
      <c r="C222" s="15">
        <v>319.38786000000005</v>
      </c>
      <c r="D222" s="15">
        <v>319.38786000000005</v>
      </c>
      <c r="E222" s="15">
        <v>0</v>
      </c>
      <c r="F222" s="15">
        <v>0</v>
      </c>
    </row>
    <row r="223" spans="1:6" x14ac:dyDescent="0.35">
      <c r="A223" s="17" t="s">
        <v>147</v>
      </c>
      <c r="B223" s="17" t="s">
        <v>159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35">
      <c r="A224" s="17" t="s">
        <v>147</v>
      </c>
      <c r="B224" s="17" t="s">
        <v>894</v>
      </c>
      <c r="C224" s="15">
        <v>52257.198858000003</v>
      </c>
      <c r="D224" s="15">
        <v>1490.4068580000003</v>
      </c>
      <c r="E224" s="15">
        <v>0</v>
      </c>
      <c r="F224" s="15">
        <v>50766.792000000001</v>
      </c>
    </row>
    <row r="225" spans="1:6" x14ac:dyDescent="0.35">
      <c r="A225" s="17" t="s">
        <v>147</v>
      </c>
      <c r="B225" s="17" t="s">
        <v>160</v>
      </c>
      <c r="C225" s="15">
        <v>34797.889074000006</v>
      </c>
      <c r="D225" s="15">
        <v>3576.7893340000001</v>
      </c>
      <c r="E225" s="15">
        <v>1862.9599999999998</v>
      </c>
      <c r="F225" s="15">
        <v>29358.139740000002</v>
      </c>
    </row>
    <row r="226" spans="1:6" x14ac:dyDescent="0.35">
      <c r="A226" s="17" t="s">
        <v>147</v>
      </c>
      <c r="B226" s="17" t="s">
        <v>161</v>
      </c>
      <c r="C226" s="15">
        <v>0</v>
      </c>
      <c r="D226" s="15">
        <v>0</v>
      </c>
      <c r="E226" s="15">
        <v>0</v>
      </c>
      <c r="F226" s="15">
        <v>0</v>
      </c>
    </row>
    <row r="227" spans="1:6" x14ac:dyDescent="0.35">
      <c r="A227" s="17" t="s">
        <v>147</v>
      </c>
      <c r="B227" s="17" t="s">
        <v>162</v>
      </c>
      <c r="C227" s="15">
        <v>0</v>
      </c>
      <c r="D227" s="15">
        <v>0</v>
      </c>
      <c r="E227" s="15">
        <v>0</v>
      </c>
      <c r="F227" s="15">
        <v>0</v>
      </c>
    </row>
    <row r="228" spans="1:6" x14ac:dyDescent="0.35">
      <c r="A228" s="17" t="s">
        <v>147</v>
      </c>
      <c r="B228" s="17" t="s">
        <v>163</v>
      </c>
      <c r="C228" s="15">
        <v>92777.304518000004</v>
      </c>
      <c r="D228" s="15">
        <v>42905.834217999996</v>
      </c>
      <c r="E228" s="15">
        <v>14579.481500000002</v>
      </c>
      <c r="F228" s="15">
        <v>35291.988800000006</v>
      </c>
    </row>
    <row r="229" spans="1:6" x14ac:dyDescent="0.35">
      <c r="A229" s="17" t="s">
        <v>147</v>
      </c>
      <c r="B229" s="17" t="s">
        <v>164</v>
      </c>
      <c r="C229" s="15">
        <v>28952.67685</v>
      </c>
      <c r="D229" s="15">
        <v>1791.5746499999998</v>
      </c>
      <c r="E229" s="15">
        <v>11208.414499999999</v>
      </c>
      <c r="F229" s="15">
        <v>15952.6877</v>
      </c>
    </row>
    <row r="230" spans="1:6" x14ac:dyDescent="0.35">
      <c r="A230" s="17" t="s">
        <v>147</v>
      </c>
      <c r="B230" s="17" t="s">
        <v>165</v>
      </c>
      <c r="C230" s="15">
        <v>2440.0939999999996</v>
      </c>
      <c r="D230" s="15">
        <v>1699.1439999999998</v>
      </c>
      <c r="E230" s="15">
        <v>740.94999999999993</v>
      </c>
      <c r="F230" s="15">
        <v>0</v>
      </c>
    </row>
    <row r="231" spans="1:6" x14ac:dyDescent="0.35">
      <c r="A231" s="17" t="s">
        <v>147</v>
      </c>
      <c r="B231" s="17" t="s">
        <v>166</v>
      </c>
      <c r="C231" s="15">
        <v>75159.053425999999</v>
      </c>
      <c r="D231" s="15">
        <v>13560.876625999997</v>
      </c>
      <c r="E231" s="15">
        <v>14225.219519999997</v>
      </c>
      <c r="F231" s="15">
        <v>47372.957280000002</v>
      </c>
    </row>
    <row r="232" spans="1:6" x14ac:dyDescent="0.35">
      <c r="A232" s="17" t="s">
        <v>147</v>
      </c>
      <c r="B232" s="17" t="s">
        <v>167</v>
      </c>
      <c r="C232" s="15">
        <v>21693.068410000003</v>
      </c>
      <c r="D232" s="15">
        <v>1673.1354599999997</v>
      </c>
      <c r="E232" s="15">
        <v>9245.9974999999995</v>
      </c>
      <c r="F232" s="15">
        <v>10773.935450000001</v>
      </c>
    </row>
    <row r="233" spans="1:6" ht="43.5" x14ac:dyDescent="0.35">
      <c r="A233" s="17" t="s">
        <v>147</v>
      </c>
      <c r="B233" s="17" t="s">
        <v>774</v>
      </c>
      <c r="C233" s="15">
        <v>886.05805000000009</v>
      </c>
      <c r="D233" s="15">
        <v>684.2020500000001</v>
      </c>
      <c r="E233" s="15">
        <v>0</v>
      </c>
      <c r="F233" s="15">
        <v>201.85599999999999</v>
      </c>
    </row>
    <row r="234" spans="1:6" ht="29" x14ac:dyDescent="0.35">
      <c r="A234" s="17" t="s">
        <v>147</v>
      </c>
      <c r="B234" s="17" t="s">
        <v>168</v>
      </c>
      <c r="C234" s="15">
        <v>16454.328529999999</v>
      </c>
      <c r="D234" s="15">
        <v>684.48872999999992</v>
      </c>
      <c r="E234" s="15">
        <v>11250.6718</v>
      </c>
      <c r="F234" s="15">
        <v>4519.1679999999997</v>
      </c>
    </row>
    <row r="235" spans="1:6" x14ac:dyDescent="0.35">
      <c r="A235" s="17" t="s">
        <v>147</v>
      </c>
      <c r="B235" s="17" t="s">
        <v>169</v>
      </c>
      <c r="C235" s="15">
        <v>2744.5943250000005</v>
      </c>
      <c r="D235" s="15">
        <v>0</v>
      </c>
      <c r="E235" s="15">
        <v>0</v>
      </c>
      <c r="F235" s="15">
        <v>2744.5943250000005</v>
      </c>
    </row>
    <row r="236" spans="1:6" x14ac:dyDescent="0.35">
      <c r="A236" s="17" t="s">
        <v>147</v>
      </c>
      <c r="B236" s="17" t="s">
        <v>170</v>
      </c>
      <c r="C236" s="15">
        <v>37370.869340000005</v>
      </c>
      <c r="D236" s="15">
        <v>2947.6431999999995</v>
      </c>
      <c r="E236" s="15">
        <v>3796.9104999999995</v>
      </c>
      <c r="F236" s="15">
        <v>30626.315640000001</v>
      </c>
    </row>
    <row r="237" spans="1:6" x14ac:dyDescent="0.35">
      <c r="A237" s="17" t="s">
        <v>171</v>
      </c>
      <c r="B237" s="17" t="s">
        <v>172</v>
      </c>
      <c r="C237" s="15">
        <v>115670.65419299997</v>
      </c>
      <c r="D237" s="15">
        <v>7932.8348379999998</v>
      </c>
      <c r="E237" s="15">
        <v>2239.491</v>
      </c>
      <c r="F237" s="15">
        <v>105498.32835499996</v>
      </c>
    </row>
    <row r="238" spans="1:6" x14ac:dyDescent="0.35">
      <c r="A238" s="17" t="s">
        <v>171</v>
      </c>
      <c r="B238" s="17" t="s">
        <v>173</v>
      </c>
      <c r="C238" s="15">
        <v>159868.29616400003</v>
      </c>
      <c r="D238" s="15">
        <v>1160.2120240000002</v>
      </c>
      <c r="E238" s="15">
        <v>3695.5783000000001</v>
      </c>
      <c r="F238" s="15">
        <v>155012.50584000003</v>
      </c>
    </row>
    <row r="239" spans="1:6" x14ac:dyDescent="0.35">
      <c r="A239" s="17" t="s">
        <v>171</v>
      </c>
      <c r="B239" s="17" t="s">
        <v>174</v>
      </c>
      <c r="C239" s="15">
        <v>44737.486606000006</v>
      </c>
      <c r="D239" s="15">
        <v>6408.1606440000005</v>
      </c>
      <c r="E239" s="15">
        <v>0</v>
      </c>
      <c r="F239" s="15">
        <v>38329.325961999995</v>
      </c>
    </row>
    <row r="240" spans="1:6" x14ac:dyDescent="0.35">
      <c r="A240" s="17" t="s">
        <v>171</v>
      </c>
      <c r="B240" s="17" t="s">
        <v>175</v>
      </c>
      <c r="C240" s="15">
        <v>1970.4204359999999</v>
      </c>
      <c r="D240" s="15">
        <v>19.598436</v>
      </c>
      <c r="E240" s="15">
        <v>1939.4259999999999</v>
      </c>
      <c r="F240" s="15">
        <v>11.396000000000001</v>
      </c>
    </row>
    <row r="241" spans="1:6" x14ac:dyDescent="0.35">
      <c r="A241" s="17" t="s">
        <v>171</v>
      </c>
      <c r="B241" s="17" t="s">
        <v>176</v>
      </c>
      <c r="C241" s="15">
        <v>4669.82665</v>
      </c>
      <c r="D241" s="15">
        <v>4669.82665</v>
      </c>
      <c r="E241" s="15">
        <v>0</v>
      </c>
      <c r="F241" s="15">
        <v>0</v>
      </c>
    </row>
    <row r="242" spans="1:6" x14ac:dyDescent="0.35">
      <c r="A242" s="17" t="s">
        <v>171</v>
      </c>
      <c r="B242" s="17" t="s">
        <v>177</v>
      </c>
      <c r="C242" s="15">
        <v>9906.7674999999981</v>
      </c>
      <c r="D242" s="15">
        <v>0</v>
      </c>
      <c r="E242" s="15">
        <v>4355.7274999999991</v>
      </c>
      <c r="F242" s="15">
        <v>5551.04</v>
      </c>
    </row>
    <row r="243" spans="1:6" x14ac:dyDescent="0.35">
      <c r="A243" s="17" t="s">
        <v>171</v>
      </c>
      <c r="B243" s="17" t="s">
        <v>178</v>
      </c>
      <c r="C243" s="15">
        <v>136049.63174500002</v>
      </c>
      <c r="D243" s="15">
        <v>444.69857000000002</v>
      </c>
      <c r="E243" s="15">
        <v>0</v>
      </c>
      <c r="F243" s="15">
        <v>135604.93317500001</v>
      </c>
    </row>
    <row r="244" spans="1:6" x14ac:dyDescent="0.35">
      <c r="A244" s="17" t="s">
        <v>171</v>
      </c>
      <c r="B244" s="17" t="s">
        <v>179</v>
      </c>
      <c r="C244" s="15">
        <v>50313.952342000011</v>
      </c>
      <c r="D244" s="15">
        <v>1103.12015</v>
      </c>
      <c r="E244" s="15">
        <v>4439.3989999999994</v>
      </c>
      <c r="F244" s="15">
        <v>44771.433192000011</v>
      </c>
    </row>
    <row r="245" spans="1:6" x14ac:dyDescent="0.35">
      <c r="A245" s="17" t="s">
        <v>171</v>
      </c>
      <c r="B245" s="17" t="s">
        <v>180</v>
      </c>
      <c r="C245" s="15">
        <v>15461.965045000001</v>
      </c>
      <c r="D245" s="15">
        <v>625.54904500000009</v>
      </c>
      <c r="E245" s="15">
        <v>0</v>
      </c>
      <c r="F245" s="15">
        <v>14836.415999999999</v>
      </c>
    </row>
    <row r="246" spans="1:6" x14ac:dyDescent="0.35">
      <c r="A246" s="17" t="s">
        <v>171</v>
      </c>
      <c r="B246" s="17" t="s">
        <v>775</v>
      </c>
      <c r="C246" s="15">
        <v>58421.60620200001</v>
      </c>
      <c r="D246" s="15">
        <v>9940.2395340000021</v>
      </c>
      <c r="E246" s="15">
        <v>5.2924999999999995</v>
      </c>
      <c r="F246" s="15">
        <v>48476.074168000006</v>
      </c>
    </row>
    <row r="247" spans="1:6" x14ac:dyDescent="0.35">
      <c r="A247" s="17" t="s">
        <v>171</v>
      </c>
      <c r="B247" s="17" t="s">
        <v>181</v>
      </c>
      <c r="C247" s="15">
        <v>211227.4215370001</v>
      </c>
      <c r="D247" s="15">
        <v>27789.752461999993</v>
      </c>
      <c r="E247" s="15">
        <v>56029.326479999989</v>
      </c>
      <c r="F247" s="15">
        <v>127408.34259500001</v>
      </c>
    </row>
    <row r="248" spans="1:6" x14ac:dyDescent="0.35">
      <c r="A248" s="17" t="s">
        <v>171</v>
      </c>
      <c r="B248" s="17" t="s">
        <v>182</v>
      </c>
      <c r="C248" s="15">
        <v>11429.00459</v>
      </c>
      <c r="D248" s="15">
        <v>25.384590000000003</v>
      </c>
      <c r="E248" s="15">
        <v>1058.5</v>
      </c>
      <c r="F248" s="15">
        <v>10345.119999999999</v>
      </c>
    </row>
    <row r="249" spans="1:6" x14ac:dyDescent="0.35">
      <c r="A249" s="17" t="s">
        <v>171</v>
      </c>
      <c r="B249" s="17" t="s">
        <v>183</v>
      </c>
      <c r="C249" s="15">
        <v>279466.3168630001</v>
      </c>
      <c r="D249" s="15">
        <v>9637.722647999999</v>
      </c>
      <c r="E249" s="15">
        <v>49524.717649999991</v>
      </c>
      <c r="F249" s="15">
        <v>220303.87656500004</v>
      </c>
    </row>
    <row r="250" spans="1:6" x14ac:dyDescent="0.35">
      <c r="A250" s="17" t="s">
        <v>171</v>
      </c>
      <c r="B250" s="17" t="s">
        <v>184</v>
      </c>
      <c r="C250" s="15">
        <v>21511.382859999998</v>
      </c>
      <c r="D250" s="15">
        <v>2653.0238600000002</v>
      </c>
      <c r="E250" s="15">
        <v>546.09100000000001</v>
      </c>
      <c r="F250" s="15">
        <v>18312.267999999996</v>
      </c>
    </row>
    <row r="251" spans="1:6" x14ac:dyDescent="0.35">
      <c r="A251" s="17" t="s">
        <v>185</v>
      </c>
      <c r="B251" s="17" t="s">
        <v>186</v>
      </c>
      <c r="C251" s="15">
        <v>11447.613935999998</v>
      </c>
      <c r="D251" s="15">
        <v>3397.7023239999999</v>
      </c>
      <c r="E251" s="15">
        <v>8011.0404999999992</v>
      </c>
      <c r="F251" s="15">
        <v>38.871111999999997</v>
      </c>
    </row>
    <row r="252" spans="1:6" x14ac:dyDescent="0.35">
      <c r="A252" s="17" t="s">
        <v>185</v>
      </c>
      <c r="B252" s="17" t="s">
        <v>187</v>
      </c>
      <c r="C252" s="15">
        <v>124.672934</v>
      </c>
      <c r="D252" s="15">
        <v>123.972894</v>
      </c>
      <c r="E252" s="15">
        <v>0</v>
      </c>
      <c r="F252" s="15">
        <v>0.70004</v>
      </c>
    </row>
    <row r="253" spans="1:6" x14ac:dyDescent="0.35">
      <c r="A253" s="17" t="s">
        <v>185</v>
      </c>
      <c r="B253" s="17" t="s">
        <v>895</v>
      </c>
      <c r="C253" s="15">
        <v>0</v>
      </c>
      <c r="D253" s="15">
        <v>0</v>
      </c>
      <c r="E253" s="15">
        <v>0</v>
      </c>
      <c r="F253" s="15">
        <v>0</v>
      </c>
    </row>
    <row r="254" spans="1:6" x14ac:dyDescent="0.35">
      <c r="A254" s="17" t="s">
        <v>185</v>
      </c>
      <c r="B254" s="17" t="s">
        <v>896</v>
      </c>
      <c r="C254" s="15">
        <v>6836.9769900000001</v>
      </c>
      <c r="D254" s="15">
        <v>3266.6386299999999</v>
      </c>
      <c r="E254" s="15">
        <v>2983.5096999999996</v>
      </c>
      <c r="F254" s="15">
        <v>586.82866000000001</v>
      </c>
    </row>
    <row r="255" spans="1:6" x14ac:dyDescent="0.35">
      <c r="A255" s="17" t="s">
        <v>185</v>
      </c>
      <c r="B255" s="17" t="s">
        <v>897</v>
      </c>
      <c r="C255" s="15">
        <v>1333.1603299999999</v>
      </c>
      <c r="D255" s="15">
        <v>1333.1603299999999</v>
      </c>
      <c r="E255" s="15">
        <v>0</v>
      </c>
      <c r="F255" s="15">
        <v>0</v>
      </c>
    </row>
    <row r="256" spans="1:6" x14ac:dyDescent="0.35">
      <c r="A256" s="17" t="s">
        <v>185</v>
      </c>
      <c r="B256" s="17" t="s">
        <v>188</v>
      </c>
      <c r="C256" s="15">
        <v>83.72</v>
      </c>
      <c r="D256" s="15">
        <v>83.72</v>
      </c>
      <c r="E256" s="15">
        <v>0</v>
      </c>
      <c r="F256" s="15">
        <v>0</v>
      </c>
    </row>
    <row r="257" spans="1:6" x14ac:dyDescent="0.35">
      <c r="A257" s="17" t="s">
        <v>185</v>
      </c>
      <c r="B257" s="17" t="s">
        <v>189</v>
      </c>
      <c r="C257" s="15">
        <v>740.94999999999993</v>
      </c>
      <c r="D257" s="15">
        <v>0</v>
      </c>
      <c r="E257" s="15">
        <v>740.94999999999993</v>
      </c>
      <c r="F257" s="15">
        <v>0</v>
      </c>
    </row>
    <row r="258" spans="1:6" x14ac:dyDescent="0.35">
      <c r="A258" s="17" t="s">
        <v>185</v>
      </c>
      <c r="B258" s="17" t="s">
        <v>898</v>
      </c>
      <c r="C258" s="15">
        <v>15167.496470999999</v>
      </c>
      <c r="D258" s="15">
        <v>5350.1555460000009</v>
      </c>
      <c r="E258" s="15">
        <v>9764.8616000000002</v>
      </c>
      <c r="F258" s="15">
        <v>52.479325000000003</v>
      </c>
    </row>
    <row r="259" spans="1:6" ht="43.5" x14ac:dyDescent="0.35">
      <c r="A259" s="17" t="s">
        <v>185</v>
      </c>
      <c r="B259" s="17" t="s">
        <v>776</v>
      </c>
      <c r="C259" s="15">
        <v>48066.436404</v>
      </c>
      <c r="D259" s="15">
        <v>13288.512723999997</v>
      </c>
      <c r="E259" s="15">
        <v>5732.7569999999996</v>
      </c>
      <c r="F259" s="15">
        <v>29045.166680000002</v>
      </c>
    </row>
    <row r="260" spans="1:6" x14ac:dyDescent="0.35">
      <c r="A260" s="17" t="s">
        <v>185</v>
      </c>
      <c r="B260" s="17" t="s">
        <v>899</v>
      </c>
      <c r="C260" s="15">
        <v>25111.85039</v>
      </c>
      <c r="D260" s="15">
        <v>2814.01487</v>
      </c>
      <c r="E260" s="15">
        <v>18467.073199999999</v>
      </c>
      <c r="F260" s="15">
        <v>3830.7623199999998</v>
      </c>
    </row>
    <row r="261" spans="1:6" x14ac:dyDescent="0.35">
      <c r="A261" s="17" t="s">
        <v>185</v>
      </c>
      <c r="B261" s="17" t="s">
        <v>190</v>
      </c>
      <c r="C261" s="15">
        <v>2446.0629399999993</v>
      </c>
      <c r="D261" s="15">
        <v>1978.88392</v>
      </c>
      <c r="E261" s="15">
        <v>0</v>
      </c>
      <c r="F261" s="15">
        <v>467.17901999999992</v>
      </c>
    </row>
    <row r="262" spans="1:6" x14ac:dyDescent="0.35">
      <c r="A262" s="17" t="s">
        <v>185</v>
      </c>
      <c r="B262" s="17" t="s">
        <v>191</v>
      </c>
      <c r="C262" s="15">
        <v>39423.242939999996</v>
      </c>
      <c r="D262" s="15">
        <v>7416.6508400000002</v>
      </c>
      <c r="E262" s="15">
        <v>29524.541499999999</v>
      </c>
      <c r="F262" s="15">
        <v>2482.0506</v>
      </c>
    </row>
    <row r="263" spans="1:6" x14ac:dyDescent="0.35">
      <c r="A263" s="17" t="s">
        <v>185</v>
      </c>
      <c r="B263" s="17" t="s">
        <v>192</v>
      </c>
      <c r="C263" s="15">
        <v>9821.6892399999979</v>
      </c>
      <c r="D263" s="15">
        <v>2096.8930499999997</v>
      </c>
      <c r="E263" s="15">
        <v>7460.2558099999987</v>
      </c>
      <c r="F263" s="15">
        <v>264.54037999999997</v>
      </c>
    </row>
    <row r="264" spans="1:6" x14ac:dyDescent="0.35">
      <c r="A264" s="17" t="s">
        <v>185</v>
      </c>
      <c r="B264" s="17" t="s">
        <v>193</v>
      </c>
      <c r="C264" s="15">
        <v>11393.991999999998</v>
      </c>
      <c r="D264" s="15">
        <v>4406.9759999999997</v>
      </c>
      <c r="E264" s="15">
        <v>6987.0159999999996</v>
      </c>
      <c r="F264" s="15">
        <v>0</v>
      </c>
    </row>
    <row r="265" spans="1:6" x14ac:dyDescent="0.35">
      <c r="A265" s="17" t="s">
        <v>185</v>
      </c>
      <c r="B265" s="17" t="s">
        <v>194</v>
      </c>
      <c r="C265" s="15">
        <v>7527.9233760000006</v>
      </c>
      <c r="D265" s="15">
        <v>4009.4693760000005</v>
      </c>
      <c r="E265" s="15">
        <v>3518.4539999999997</v>
      </c>
      <c r="F265" s="15">
        <v>0</v>
      </c>
    </row>
    <row r="266" spans="1:6" x14ac:dyDescent="0.35">
      <c r="A266" s="17" t="s">
        <v>185</v>
      </c>
      <c r="B266" s="17" t="s">
        <v>195</v>
      </c>
      <c r="C266" s="15">
        <v>6371.215196000001</v>
      </c>
      <c r="D266" s="15">
        <v>1026.4731960000001</v>
      </c>
      <c r="E266" s="15">
        <v>5344.7420000000002</v>
      </c>
      <c r="F266" s="15">
        <v>0</v>
      </c>
    </row>
    <row r="267" spans="1:6" x14ac:dyDescent="0.35">
      <c r="A267" s="17" t="s">
        <v>185</v>
      </c>
      <c r="B267" s="17" t="s">
        <v>196</v>
      </c>
      <c r="C267" s="15">
        <v>12940.374309999999</v>
      </c>
      <c r="D267" s="15">
        <v>4439.3183099999997</v>
      </c>
      <c r="E267" s="15">
        <v>8501.0559999999987</v>
      </c>
      <c r="F267" s="15">
        <v>0</v>
      </c>
    </row>
    <row r="268" spans="1:6" x14ac:dyDescent="0.35">
      <c r="A268" s="17" t="s">
        <v>185</v>
      </c>
      <c r="B268" s="17" t="s">
        <v>900</v>
      </c>
      <c r="C268" s="15">
        <v>1117.3919299999998</v>
      </c>
      <c r="D268" s="15">
        <v>1106.3923299999999</v>
      </c>
      <c r="E268" s="15">
        <v>0</v>
      </c>
      <c r="F268" s="15">
        <v>10.999599999999999</v>
      </c>
    </row>
    <row r="269" spans="1:6" x14ac:dyDescent="0.35">
      <c r="A269" s="17" t="s">
        <v>185</v>
      </c>
      <c r="B269" s="17" t="s">
        <v>197</v>
      </c>
      <c r="C269" s="15">
        <v>15620.131937999995</v>
      </c>
      <c r="D269" s="15">
        <v>6033.410758</v>
      </c>
      <c r="E269" s="15">
        <v>9569.8984999999993</v>
      </c>
      <c r="F269" s="15">
        <v>16.822680000000002</v>
      </c>
    </row>
    <row r="270" spans="1:6" x14ac:dyDescent="0.35">
      <c r="A270" s="17" t="s">
        <v>185</v>
      </c>
      <c r="B270" s="17" t="s">
        <v>198</v>
      </c>
      <c r="C270" s="15">
        <v>129.93170999999998</v>
      </c>
      <c r="D270" s="15">
        <v>121.90871</v>
      </c>
      <c r="E270" s="15">
        <v>0</v>
      </c>
      <c r="F270" s="15">
        <v>8.0229999999999997</v>
      </c>
    </row>
    <row r="271" spans="1:6" x14ac:dyDescent="0.35">
      <c r="A271" s="17" t="s">
        <v>185</v>
      </c>
      <c r="B271" s="17" t="s">
        <v>901</v>
      </c>
      <c r="C271" s="15">
        <v>18895.820879999999</v>
      </c>
      <c r="D271" s="15">
        <v>4270.0824600000005</v>
      </c>
      <c r="E271" s="15">
        <v>14618.531339999998</v>
      </c>
      <c r="F271" s="15">
        <v>7.2070799999999995</v>
      </c>
    </row>
    <row r="272" spans="1:6" x14ac:dyDescent="0.35">
      <c r="A272" s="17" t="s">
        <v>185</v>
      </c>
      <c r="B272" s="17" t="s">
        <v>199</v>
      </c>
      <c r="C272" s="15">
        <v>27146.960929999997</v>
      </c>
      <c r="D272" s="15">
        <v>1175.2770299999997</v>
      </c>
      <c r="E272" s="15">
        <v>5638.9494999999988</v>
      </c>
      <c r="F272" s="15">
        <v>20332.734400000001</v>
      </c>
    </row>
    <row r="273" spans="1:6" x14ac:dyDescent="0.35">
      <c r="A273" s="17" t="s">
        <v>185</v>
      </c>
      <c r="B273" s="17" t="s">
        <v>835</v>
      </c>
      <c r="C273" s="16"/>
      <c r="D273" s="16"/>
      <c r="E273" s="16"/>
      <c r="F273" s="16"/>
    </row>
    <row r="274" spans="1:6" x14ac:dyDescent="0.35">
      <c r="A274" s="17" t="s">
        <v>185</v>
      </c>
      <c r="B274" s="17" t="s">
        <v>902</v>
      </c>
      <c r="C274" s="15">
        <v>4158.9264079999994</v>
      </c>
      <c r="D274" s="15">
        <v>529.9102079999999</v>
      </c>
      <c r="E274" s="15">
        <v>3629.0162</v>
      </c>
      <c r="F274" s="15">
        <v>0</v>
      </c>
    </row>
    <row r="275" spans="1:6" x14ac:dyDescent="0.35">
      <c r="A275" s="17" t="s">
        <v>185</v>
      </c>
      <c r="B275" s="17" t="s">
        <v>200</v>
      </c>
      <c r="C275" s="15">
        <v>66.835539999999995</v>
      </c>
      <c r="D275" s="15">
        <v>22.837140000000002</v>
      </c>
      <c r="E275" s="15">
        <v>0</v>
      </c>
      <c r="F275" s="15">
        <v>43.998399999999997</v>
      </c>
    </row>
    <row r="276" spans="1:6" x14ac:dyDescent="0.35">
      <c r="A276" s="17" t="s">
        <v>185</v>
      </c>
      <c r="B276" s="17" t="s">
        <v>201</v>
      </c>
      <c r="C276" s="15">
        <v>13962.023140000001</v>
      </c>
      <c r="D276" s="15">
        <v>5534.5351400000009</v>
      </c>
      <c r="E276" s="15">
        <v>0</v>
      </c>
      <c r="F276" s="15">
        <v>8427.4879999999994</v>
      </c>
    </row>
    <row r="277" spans="1:6" x14ac:dyDescent="0.35">
      <c r="A277" s="17" t="s">
        <v>185</v>
      </c>
      <c r="B277" s="17" t="s">
        <v>903</v>
      </c>
      <c r="C277" s="15">
        <v>7628.8665599999995</v>
      </c>
      <c r="D277" s="15">
        <v>917.76905999999997</v>
      </c>
      <c r="E277" s="15">
        <v>6711.0974999999989</v>
      </c>
      <c r="F277" s="15">
        <v>0</v>
      </c>
    </row>
    <row r="278" spans="1:6" ht="29" x14ac:dyDescent="0.35">
      <c r="A278" s="17" t="s">
        <v>185</v>
      </c>
      <c r="B278" s="17" t="s">
        <v>904</v>
      </c>
      <c r="C278" s="15">
        <v>33716.650199999989</v>
      </c>
      <c r="D278" s="15">
        <v>9553.5297399999999</v>
      </c>
      <c r="E278" s="15">
        <v>19318.576459999997</v>
      </c>
      <c r="F278" s="15">
        <v>4844.5439999999999</v>
      </c>
    </row>
    <row r="279" spans="1:6" x14ac:dyDescent="0.35">
      <c r="A279" s="17" t="s">
        <v>185</v>
      </c>
      <c r="B279" s="17" t="s">
        <v>202</v>
      </c>
      <c r="C279" s="15">
        <v>5723.6705460000003</v>
      </c>
      <c r="D279" s="15">
        <v>350.72454600000009</v>
      </c>
      <c r="E279" s="15">
        <v>5372.9459999999999</v>
      </c>
      <c r="F279" s="15">
        <v>0</v>
      </c>
    </row>
    <row r="280" spans="1:6" x14ac:dyDescent="0.35">
      <c r="A280" s="17" t="s">
        <v>185</v>
      </c>
      <c r="B280" s="17" t="s">
        <v>905</v>
      </c>
      <c r="C280" s="15">
        <v>17964.093595999999</v>
      </c>
      <c r="D280" s="15">
        <v>3245.5115959999998</v>
      </c>
      <c r="E280" s="15">
        <v>2960.47</v>
      </c>
      <c r="F280" s="15">
        <v>11758.111999999999</v>
      </c>
    </row>
    <row r="281" spans="1:6" x14ac:dyDescent="0.35">
      <c r="A281" s="17" t="s">
        <v>185</v>
      </c>
      <c r="B281" s="17" t="s">
        <v>906</v>
      </c>
      <c r="C281" s="15">
        <v>5983.7566960000004</v>
      </c>
      <c r="D281" s="15">
        <v>2079.0151460000002</v>
      </c>
      <c r="E281" s="15">
        <v>1733.8229999999999</v>
      </c>
      <c r="F281" s="15">
        <v>2170.9185500000003</v>
      </c>
    </row>
    <row r="282" spans="1:6" x14ac:dyDescent="0.35">
      <c r="A282" s="17" t="s">
        <v>185</v>
      </c>
      <c r="B282" s="17" t="s">
        <v>203</v>
      </c>
      <c r="C282" s="15">
        <v>2118.2546400000001</v>
      </c>
      <c r="D282" s="15">
        <v>436.57164</v>
      </c>
      <c r="E282" s="15">
        <v>1681.683</v>
      </c>
      <c r="F282" s="15">
        <v>0</v>
      </c>
    </row>
    <row r="283" spans="1:6" x14ac:dyDescent="0.35">
      <c r="A283" s="17" t="s">
        <v>185</v>
      </c>
      <c r="B283" s="17" t="s">
        <v>204</v>
      </c>
      <c r="C283" s="15">
        <v>14281.457249999999</v>
      </c>
      <c r="D283" s="15">
        <v>2011.65419</v>
      </c>
      <c r="E283" s="15">
        <v>8041.4245000000001</v>
      </c>
      <c r="F283" s="15">
        <v>4228.3785600000001</v>
      </c>
    </row>
    <row r="284" spans="1:6" x14ac:dyDescent="0.35">
      <c r="A284" s="17" t="s">
        <v>185</v>
      </c>
      <c r="B284" s="17" t="s">
        <v>205</v>
      </c>
      <c r="C284" s="15">
        <v>2584.3889499999996</v>
      </c>
      <c r="D284" s="15">
        <v>0</v>
      </c>
      <c r="E284" s="15">
        <v>0</v>
      </c>
      <c r="F284" s="15">
        <v>2584.3889499999996</v>
      </c>
    </row>
    <row r="285" spans="1:6" x14ac:dyDescent="0.35">
      <c r="A285" s="17" t="s">
        <v>185</v>
      </c>
      <c r="B285" s="17" t="s">
        <v>206</v>
      </c>
      <c r="C285" s="15">
        <v>10772.62883</v>
      </c>
      <c r="D285" s="15">
        <v>4032.6563299999993</v>
      </c>
      <c r="E285" s="15">
        <v>5882.0844999999999</v>
      </c>
      <c r="F285" s="15">
        <v>857.88800000000003</v>
      </c>
    </row>
    <row r="286" spans="1:6" x14ac:dyDescent="0.35">
      <c r="A286" s="17" t="s">
        <v>185</v>
      </c>
      <c r="B286" s="17" t="s">
        <v>207</v>
      </c>
      <c r="C286" s="15">
        <v>8403.7957479999986</v>
      </c>
      <c r="D286" s="15">
        <v>1430.2407479999997</v>
      </c>
      <c r="E286" s="15">
        <v>6378.5210000000006</v>
      </c>
      <c r="F286" s="15">
        <v>595.03399999999999</v>
      </c>
    </row>
    <row r="287" spans="1:6" x14ac:dyDescent="0.35">
      <c r="A287" s="17" t="s">
        <v>208</v>
      </c>
      <c r="B287" s="17" t="s">
        <v>209</v>
      </c>
      <c r="C287" s="15">
        <v>7651.3998920000004</v>
      </c>
      <c r="D287" s="15">
        <v>7651.3998920000004</v>
      </c>
      <c r="E287" s="15">
        <v>0</v>
      </c>
      <c r="F287" s="15">
        <v>0</v>
      </c>
    </row>
    <row r="288" spans="1:6" x14ac:dyDescent="0.35">
      <c r="A288" s="17" t="s">
        <v>208</v>
      </c>
      <c r="B288" s="17" t="s">
        <v>210</v>
      </c>
      <c r="C288" s="15">
        <v>133.12187999999998</v>
      </c>
      <c r="D288" s="15">
        <v>133.12187999999998</v>
      </c>
      <c r="E288" s="15">
        <v>0</v>
      </c>
      <c r="F288" s="15">
        <v>0</v>
      </c>
    </row>
    <row r="289" spans="1:6" x14ac:dyDescent="0.35">
      <c r="A289" s="17" t="s">
        <v>208</v>
      </c>
      <c r="B289" s="17" t="s">
        <v>836</v>
      </c>
      <c r="C289" s="16"/>
      <c r="D289" s="16"/>
      <c r="E289" s="16"/>
      <c r="F289" s="16"/>
    </row>
    <row r="290" spans="1:6" x14ac:dyDescent="0.35">
      <c r="A290" s="17" t="s">
        <v>208</v>
      </c>
      <c r="B290" s="17" t="s">
        <v>211</v>
      </c>
      <c r="C290" s="15">
        <v>1079.0173799999998</v>
      </c>
      <c r="D290" s="15">
        <v>1079.0173799999998</v>
      </c>
      <c r="E290" s="15">
        <v>0</v>
      </c>
      <c r="F290" s="15">
        <v>0</v>
      </c>
    </row>
    <row r="291" spans="1:6" x14ac:dyDescent="0.35">
      <c r="A291" s="17" t="s">
        <v>208</v>
      </c>
      <c r="B291" s="17" t="s">
        <v>212</v>
      </c>
      <c r="C291" s="15">
        <v>83.72</v>
      </c>
      <c r="D291" s="15">
        <v>83.72</v>
      </c>
      <c r="E291" s="15">
        <v>0</v>
      </c>
      <c r="F291" s="15">
        <v>0</v>
      </c>
    </row>
    <row r="292" spans="1:6" x14ac:dyDescent="0.35">
      <c r="A292" s="17" t="s">
        <v>208</v>
      </c>
      <c r="B292" s="17" t="s">
        <v>837</v>
      </c>
      <c r="C292" s="16"/>
      <c r="D292" s="16"/>
      <c r="E292" s="16"/>
      <c r="F292" s="16"/>
    </row>
    <row r="293" spans="1:6" x14ac:dyDescent="0.35">
      <c r="A293" s="17" t="s">
        <v>208</v>
      </c>
      <c r="B293" s="17" t="s">
        <v>213</v>
      </c>
      <c r="C293" s="15">
        <v>6.0556800000000006</v>
      </c>
      <c r="D293" s="15">
        <v>0</v>
      </c>
      <c r="E293" s="15">
        <v>0</v>
      </c>
      <c r="F293" s="15">
        <v>6.0556800000000006</v>
      </c>
    </row>
    <row r="294" spans="1:6" ht="29" x14ac:dyDescent="0.35">
      <c r="A294" s="17" t="s">
        <v>208</v>
      </c>
      <c r="B294" s="17" t="s">
        <v>838</v>
      </c>
      <c r="C294" s="16"/>
      <c r="D294" s="16"/>
      <c r="E294" s="16"/>
      <c r="F294" s="16"/>
    </row>
    <row r="295" spans="1:6" x14ac:dyDescent="0.35">
      <c r="A295" s="17" t="s">
        <v>208</v>
      </c>
      <c r="B295" s="17" t="s">
        <v>214</v>
      </c>
      <c r="C295" s="15">
        <v>448.71900599999992</v>
      </c>
      <c r="D295" s="15">
        <v>448.71900599999992</v>
      </c>
      <c r="E295" s="15">
        <v>0</v>
      </c>
      <c r="F295" s="15">
        <v>0</v>
      </c>
    </row>
    <row r="296" spans="1:6" ht="29" x14ac:dyDescent="0.35">
      <c r="A296" s="17" t="s">
        <v>208</v>
      </c>
      <c r="B296" s="17" t="s">
        <v>839</v>
      </c>
      <c r="C296" s="16"/>
      <c r="D296" s="16"/>
      <c r="E296" s="16"/>
      <c r="F296" s="16"/>
    </row>
    <row r="297" spans="1:6" x14ac:dyDescent="0.35">
      <c r="A297" s="17" t="s">
        <v>208</v>
      </c>
      <c r="B297" s="17" t="s">
        <v>777</v>
      </c>
      <c r="C297" s="15">
        <v>5364.0334020000018</v>
      </c>
      <c r="D297" s="15">
        <v>3737.4333259999999</v>
      </c>
      <c r="E297" s="15">
        <v>1602.569</v>
      </c>
      <c r="F297" s="15">
        <v>24.031076000000006</v>
      </c>
    </row>
    <row r="298" spans="1:6" x14ac:dyDescent="0.35">
      <c r="A298" s="17" t="s">
        <v>208</v>
      </c>
      <c r="B298" s="17" t="s">
        <v>215</v>
      </c>
      <c r="C298" s="15">
        <v>0</v>
      </c>
      <c r="D298" s="15">
        <v>0</v>
      </c>
      <c r="E298" s="15">
        <v>0</v>
      </c>
      <c r="F298" s="15">
        <v>0</v>
      </c>
    </row>
    <row r="299" spans="1:6" x14ac:dyDescent="0.35">
      <c r="A299" s="17" t="s">
        <v>208</v>
      </c>
      <c r="B299" s="17" t="s">
        <v>216</v>
      </c>
      <c r="C299" s="15">
        <v>458.36882160000005</v>
      </c>
      <c r="D299" s="15">
        <v>142.48871800000001</v>
      </c>
      <c r="E299" s="15">
        <v>0</v>
      </c>
      <c r="F299" s="15">
        <v>315.88010360000004</v>
      </c>
    </row>
    <row r="300" spans="1:6" x14ac:dyDescent="0.35">
      <c r="A300" s="17" t="s">
        <v>208</v>
      </c>
      <c r="B300" s="17" t="s">
        <v>217</v>
      </c>
      <c r="C300" s="15">
        <v>68.401584</v>
      </c>
      <c r="D300" s="15">
        <v>68.401584</v>
      </c>
      <c r="E300" s="15">
        <v>0</v>
      </c>
      <c r="F300" s="15">
        <v>0</v>
      </c>
    </row>
    <row r="301" spans="1:6" x14ac:dyDescent="0.35">
      <c r="A301" s="17" t="s">
        <v>208</v>
      </c>
      <c r="B301" s="17" t="s">
        <v>218</v>
      </c>
      <c r="C301" s="15">
        <v>117.695718</v>
      </c>
      <c r="D301" s="15">
        <v>117.695718</v>
      </c>
      <c r="E301" s="15">
        <v>0</v>
      </c>
      <c r="F301" s="15">
        <v>0</v>
      </c>
    </row>
    <row r="302" spans="1:6" x14ac:dyDescent="0.35">
      <c r="A302" s="17" t="s">
        <v>208</v>
      </c>
      <c r="B302" s="17" t="s">
        <v>840</v>
      </c>
      <c r="C302" s="16"/>
      <c r="D302" s="16"/>
      <c r="E302" s="16"/>
      <c r="F302" s="16"/>
    </row>
    <row r="303" spans="1:6" x14ac:dyDescent="0.35">
      <c r="A303" s="17" t="s">
        <v>208</v>
      </c>
      <c r="B303" s="17" t="s">
        <v>219</v>
      </c>
      <c r="C303" s="15">
        <v>117.23952599999998</v>
      </c>
      <c r="D303" s="15">
        <v>117.23952599999998</v>
      </c>
      <c r="E303" s="15">
        <v>0</v>
      </c>
      <c r="F303" s="15">
        <v>0</v>
      </c>
    </row>
    <row r="304" spans="1:6" x14ac:dyDescent="0.35">
      <c r="A304" s="17" t="s">
        <v>208</v>
      </c>
      <c r="B304" s="17" t="s">
        <v>220</v>
      </c>
      <c r="C304" s="15">
        <v>3206.8724299999999</v>
      </c>
      <c r="D304" s="15">
        <v>1356.6612660000001</v>
      </c>
      <c r="E304" s="15">
        <v>0</v>
      </c>
      <c r="F304" s="15">
        <v>1850.2111640000001</v>
      </c>
    </row>
    <row r="305" spans="1:6" ht="29" x14ac:dyDescent="0.35">
      <c r="A305" s="17" t="s">
        <v>208</v>
      </c>
      <c r="B305" s="17" t="s">
        <v>221</v>
      </c>
      <c r="C305" s="15">
        <v>340.77537000000001</v>
      </c>
      <c r="D305" s="15">
        <v>340.77537000000001</v>
      </c>
      <c r="E305" s="15">
        <v>0</v>
      </c>
      <c r="F305" s="15">
        <v>0</v>
      </c>
    </row>
    <row r="306" spans="1:6" x14ac:dyDescent="0.35">
      <c r="A306" s="17" t="s">
        <v>208</v>
      </c>
      <c r="B306" s="17" t="s">
        <v>222</v>
      </c>
      <c r="C306" s="15">
        <v>1360.365802</v>
      </c>
      <c r="D306" s="15">
        <v>1360.365802</v>
      </c>
      <c r="E306" s="15">
        <v>0</v>
      </c>
      <c r="F306" s="15">
        <v>0</v>
      </c>
    </row>
    <row r="307" spans="1:6" ht="29" x14ac:dyDescent="0.35">
      <c r="A307" s="17" t="s">
        <v>208</v>
      </c>
      <c r="B307" s="17" t="s">
        <v>223</v>
      </c>
      <c r="C307" s="15">
        <v>1828.8174879999999</v>
      </c>
      <c r="D307" s="15">
        <v>1828.8174879999999</v>
      </c>
      <c r="E307" s="15">
        <v>0</v>
      </c>
      <c r="F307" s="15">
        <v>0</v>
      </c>
    </row>
    <row r="308" spans="1:6" x14ac:dyDescent="0.35">
      <c r="A308" s="17" t="s">
        <v>208</v>
      </c>
      <c r="B308" s="17" t="s">
        <v>224</v>
      </c>
      <c r="C308" s="15">
        <v>3651.6008719999995</v>
      </c>
      <c r="D308" s="15">
        <v>3447.3382999999999</v>
      </c>
      <c r="E308" s="15">
        <v>0</v>
      </c>
      <c r="F308" s="15">
        <v>204.26257199999998</v>
      </c>
    </row>
    <row r="309" spans="1:6" ht="29" x14ac:dyDescent="0.35">
      <c r="A309" s="17" t="s">
        <v>208</v>
      </c>
      <c r="B309" s="17" t="s">
        <v>225</v>
      </c>
      <c r="C309" s="15">
        <v>1217.45958</v>
      </c>
      <c r="D309" s="15">
        <v>1213.4997239999998</v>
      </c>
      <c r="E309" s="15">
        <v>0</v>
      </c>
      <c r="F309" s="15">
        <v>3.9598559999999998</v>
      </c>
    </row>
    <row r="310" spans="1:6" x14ac:dyDescent="0.35">
      <c r="A310" s="17" t="s">
        <v>208</v>
      </c>
      <c r="B310" s="17" t="s">
        <v>907</v>
      </c>
      <c r="C310" s="16"/>
      <c r="D310" s="16"/>
      <c r="E310" s="16"/>
      <c r="F310" s="16"/>
    </row>
    <row r="311" spans="1:6" x14ac:dyDescent="0.35">
      <c r="A311" s="17" t="s">
        <v>208</v>
      </c>
      <c r="B311" s="17" t="s">
        <v>841</v>
      </c>
      <c r="C311" s="16"/>
      <c r="D311" s="16"/>
      <c r="E311" s="16"/>
      <c r="F311" s="16"/>
    </row>
    <row r="312" spans="1:6" ht="29" x14ac:dyDescent="0.35">
      <c r="A312" s="17" t="s">
        <v>208</v>
      </c>
      <c r="B312" s="17" t="s">
        <v>226</v>
      </c>
      <c r="C312" s="15">
        <v>388.99116400000003</v>
      </c>
      <c r="D312" s="15">
        <v>388.99116400000003</v>
      </c>
      <c r="E312" s="15">
        <v>0</v>
      </c>
      <c r="F312" s="15">
        <v>0</v>
      </c>
    </row>
    <row r="313" spans="1:6" ht="29" x14ac:dyDescent="0.35">
      <c r="A313" s="17" t="s">
        <v>208</v>
      </c>
      <c r="B313" s="17" t="s">
        <v>842</v>
      </c>
      <c r="C313" s="16"/>
      <c r="D313" s="16"/>
      <c r="E313" s="16"/>
      <c r="F313" s="16"/>
    </row>
    <row r="314" spans="1:6" ht="29" x14ac:dyDescent="0.35">
      <c r="A314" s="17" t="s">
        <v>208</v>
      </c>
      <c r="B314" s="17" t="s">
        <v>227</v>
      </c>
      <c r="C314" s="15">
        <v>193.28771999999998</v>
      </c>
      <c r="D314" s="15">
        <v>184.31729999999999</v>
      </c>
      <c r="E314" s="15">
        <v>0</v>
      </c>
      <c r="F314" s="15">
        <v>8.970419999999999</v>
      </c>
    </row>
    <row r="315" spans="1:6" x14ac:dyDescent="0.35">
      <c r="A315" s="17" t="s">
        <v>208</v>
      </c>
      <c r="B315" s="17" t="s">
        <v>228</v>
      </c>
      <c r="C315" s="15">
        <v>0</v>
      </c>
      <c r="D315" s="15">
        <v>0</v>
      </c>
      <c r="E315" s="15">
        <v>0</v>
      </c>
      <c r="F315" s="15">
        <v>0</v>
      </c>
    </row>
    <row r="316" spans="1:6" x14ac:dyDescent="0.35">
      <c r="A316" s="17" t="s">
        <v>208</v>
      </c>
      <c r="B316" s="17" t="s">
        <v>229</v>
      </c>
      <c r="C316" s="15">
        <v>1278.9784710000001</v>
      </c>
      <c r="D316" s="15">
        <v>1266.577456</v>
      </c>
      <c r="E316" s="15">
        <v>0</v>
      </c>
      <c r="F316" s="15">
        <v>12.401015000000001</v>
      </c>
    </row>
    <row r="317" spans="1:6" x14ac:dyDescent="0.35">
      <c r="A317" s="17" t="s">
        <v>230</v>
      </c>
      <c r="B317" s="17" t="s">
        <v>231</v>
      </c>
      <c r="C317" s="15">
        <v>246.62525400000001</v>
      </c>
      <c r="D317" s="15">
        <v>246.62525400000001</v>
      </c>
      <c r="E317" s="15">
        <v>0</v>
      </c>
      <c r="F317" s="15">
        <v>0</v>
      </c>
    </row>
    <row r="318" spans="1:6" x14ac:dyDescent="0.35">
      <c r="A318" s="17" t="s">
        <v>230</v>
      </c>
      <c r="B318" s="17" t="s">
        <v>232</v>
      </c>
      <c r="C318" s="15">
        <v>4440.8320000000003</v>
      </c>
      <c r="D318" s="15">
        <v>0</v>
      </c>
      <c r="E318" s="15">
        <v>0</v>
      </c>
      <c r="F318" s="15">
        <v>4440.8320000000003</v>
      </c>
    </row>
    <row r="319" spans="1:6" x14ac:dyDescent="0.35">
      <c r="A319" s="17" t="s">
        <v>230</v>
      </c>
      <c r="B319" s="17" t="s">
        <v>908</v>
      </c>
      <c r="C319" s="15">
        <v>20902.656091999997</v>
      </c>
      <c r="D319" s="15">
        <v>279.673992</v>
      </c>
      <c r="E319" s="15">
        <v>9019.9004999999997</v>
      </c>
      <c r="F319" s="15">
        <v>11603.0816</v>
      </c>
    </row>
    <row r="320" spans="1:6" x14ac:dyDescent="0.35">
      <c r="A320" s="17" t="s">
        <v>230</v>
      </c>
      <c r="B320" s="17" t="s">
        <v>233</v>
      </c>
      <c r="C320" s="15">
        <v>12816.218399999998</v>
      </c>
      <c r="D320" s="15">
        <v>1624.5824</v>
      </c>
      <c r="E320" s="15">
        <v>11191.635999999999</v>
      </c>
      <c r="F320" s="15">
        <v>0</v>
      </c>
    </row>
    <row r="321" spans="1:6" x14ac:dyDescent="0.35">
      <c r="A321" s="17" t="s">
        <v>230</v>
      </c>
      <c r="B321" s="17" t="s">
        <v>909</v>
      </c>
      <c r="C321" s="15">
        <v>9349.4639999999999</v>
      </c>
      <c r="D321" s="15">
        <v>117.392</v>
      </c>
      <c r="E321" s="15">
        <v>846.8</v>
      </c>
      <c r="F321" s="15">
        <v>8385.2720000000008</v>
      </c>
    </row>
    <row r="322" spans="1:6" x14ac:dyDescent="0.35">
      <c r="A322" s="17" t="s">
        <v>230</v>
      </c>
      <c r="B322" s="17" t="s">
        <v>234</v>
      </c>
      <c r="C322" s="15">
        <v>2927.716602</v>
      </c>
      <c r="D322" s="15">
        <v>468.82060200000001</v>
      </c>
      <c r="E322" s="15">
        <v>440.33599999999996</v>
      </c>
      <c r="F322" s="15">
        <v>2018.56</v>
      </c>
    </row>
    <row r="323" spans="1:6" x14ac:dyDescent="0.35">
      <c r="A323" s="17" t="s">
        <v>230</v>
      </c>
      <c r="B323" s="17" t="s">
        <v>843</v>
      </c>
      <c r="C323" s="16"/>
      <c r="D323" s="16"/>
      <c r="E323" s="16"/>
      <c r="F323" s="16"/>
    </row>
    <row r="324" spans="1:6" x14ac:dyDescent="0.35">
      <c r="A324" s="17" t="s">
        <v>230</v>
      </c>
      <c r="B324" s="17" t="s">
        <v>235</v>
      </c>
      <c r="C324" s="15">
        <v>0</v>
      </c>
      <c r="D324" s="15">
        <v>0</v>
      </c>
      <c r="E324" s="15">
        <v>0</v>
      </c>
      <c r="F324" s="15">
        <v>0</v>
      </c>
    </row>
    <row r="325" spans="1:6" x14ac:dyDescent="0.35">
      <c r="A325" s="17" t="s">
        <v>230</v>
      </c>
      <c r="B325" s="17" t="s">
        <v>910</v>
      </c>
      <c r="C325" s="15">
        <v>31358.456762000002</v>
      </c>
      <c r="D325" s="15">
        <v>1136.0262619999999</v>
      </c>
      <c r="E325" s="15">
        <v>16324.798500000001</v>
      </c>
      <c r="F325" s="15">
        <v>13897.632000000001</v>
      </c>
    </row>
    <row r="326" spans="1:6" x14ac:dyDescent="0.35">
      <c r="A326" s="17" t="s">
        <v>230</v>
      </c>
      <c r="B326" s="17" t="s">
        <v>236</v>
      </c>
      <c r="C326" s="15">
        <v>4390.3039999999992</v>
      </c>
      <c r="D326" s="15">
        <v>50.400000000000006</v>
      </c>
      <c r="E326" s="15">
        <v>0</v>
      </c>
      <c r="F326" s="15">
        <v>4339.9039999999995</v>
      </c>
    </row>
    <row r="327" spans="1:6" x14ac:dyDescent="0.35">
      <c r="A327" s="17" t="s">
        <v>230</v>
      </c>
      <c r="B327" s="17" t="s">
        <v>237</v>
      </c>
      <c r="C327" s="15">
        <v>3167.0460000000003</v>
      </c>
      <c r="D327" s="15">
        <v>0</v>
      </c>
      <c r="E327" s="15">
        <v>0</v>
      </c>
      <c r="F327" s="15">
        <v>3167.0460000000003</v>
      </c>
    </row>
    <row r="328" spans="1:6" ht="29" x14ac:dyDescent="0.35">
      <c r="A328" s="17" t="s">
        <v>230</v>
      </c>
      <c r="B328" s="17" t="s">
        <v>238</v>
      </c>
      <c r="C328" s="15">
        <v>5764.5976559999999</v>
      </c>
      <c r="D328" s="15">
        <v>774.66565600000001</v>
      </c>
      <c r="E328" s="15">
        <v>3110.4559999999997</v>
      </c>
      <c r="F328" s="15">
        <v>1879.4760000000001</v>
      </c>
    </row>
    <row r="329" spans="1:6" x14ac:dyDescent="0.35">
      <c r="A329" s="17" t="s">
        <v>230</v>
      </c>
      <c r="B329" s="17" t="s">
        <v>239</v>
      </c>
      <c r="C329" s="15">
        <v>18169.237955999997</v>
      </c>
      <c r="D329" s="15">
        <v>5509.2953520000001</v>
      </c>
      <c r="E329" s="15">
        <v>0</v>
      </c>
      <c r="F329" s="15">
        <v>12659.942604</v>
      </c>
    </row>
    <row r="330" spans="1:6" x14ac:dyDescent="0.35">
      <c r="A330" s="17" t="s">
        <v>230</v>
      </c>
      <c r="B330" s="17" t="s">
        <v>240</v>
      </c>
      <c r="C330" s="15">
        <v>68.833511999999985</v>
      </c>
      <c r="D330" s="15">
        <v>68.833511999999985</v>
      </c>
      <c r="E330" s="15">
        <v>0</v>
      </c>
      <c r="F330" s="15">
        <v>0</v>
      </c>
    </row>
    <row r="331" spans="1:6" x14ac:dyDescent="0.35">
      <c r="A331" s="17" t="s">
        <v>241</v>
      </c>
      <c r="B331" s="17" t="s">
        <v>242</v>
      </c>
      <c r="C331" s="15">
        <v>228.247038</v>
      </c>
      <c r="D331" s="15">
        <v>228.247038</v>
      </c>
      <c r="E331" s="15">
        <v>0</v>
      </c>
      <c r="F331" s="15">
        <v>0</v>
      </c>
    </row>
    <row r="332" spans="1:6" x14ac:dyDescent="0.35">
      <c r="A332" s="17" t="s">
        <v>241</v>
      </c>
      <c r="B332" s="17" t="s">
        <v>243</v>
      </c>
      <c r="C332" s="15">
        <v>10.536966</v>
      </c>
      <c r="D332" s="15">
        <v>10.536966</v>
      </c>
      <c r="E332" s="15">
        <v>0</v>
      </c>
      <c r="F332" s="15">
        <v>0</v>
      </c>
    </row>
    <row r="333" spans="1:6" ht="29" x14ac:dyDescent="0.35">
      <c r="A333" s="17" t="s">
        <v>241</v>
      </c>
      <c r="B333" s="17" t="s">
        <v>244</v>
      </c>
      <c r="C333" s="15">
        <v>11.894339600000002</v>
      </c>
      <c r="D333" s="15">
        <v>0</v>
      </c>
      <c r="E333" s="15">
        <v>0</v>
      </c>
      <c r="F333" s="15">
        <v>11.894339600000002</v>
      </c>
    </row>
    <row r="334" spans="1:6" x14ac:dyDescent="0.35">
      <c r="A334" s="17" t="s">
        <v>241</v>
      </c>
      <c r="B334" s="17" t="s">
        <v>990</v>
      </c>
      <c r="C334" s="19"/>
      <c r="D334" s="19"/>
      <c r="E334" s="19"/>
      <c r="F334" s="19"/>
    </row>
    <row r="335" spans="1:6" ht="29" x14ac:dyDescent="0.35">
      <c r="A335" s="17" t="s">
        <v>241</v>
      </c>
      <c r="B335" s="17" t="s">
        <v>844</v>
      </c>
      <c r="C335" s="19"/>
      <c r="D335" s="19"/>
      <c r="E335" s="19"/>
      <c r="F335" s="19"/>
    </row>
    <row r="336" spans="1:6" x14ac:dyDescent="0.35">
      <c r="A336" s="17" t="s">
        <v>245</v>
      </c>
      <c r="B336" s="17" t="s">
        <v>911</v>
      </c>
      <c r="C336" s="18">
        <v>63446.544871999999</v>
      </c>
      <c r="D336" s="18">
        <v>26796.470692000003</v>
      </c>
      <c r="E336" s="18">
        <v>28925.138179999998</v>
      </c>
      <c r="F336" s="18">
        <v>7724.9360000000006</v>
      </c>
    </row>
    <row r="337" spans="1:6" x14ac:dyDescent="0.35">
      <c r="A337" s="17" t="s">
        <v>245</v>
      </c>
      <c r="B337" s="17" t="s">
        <v>713</v>
      </c>
      <c r="C337" s="18">
        <v>2292.5177285</v>
      </c>
      <c r="D337" s="18">
        <v>2191.5897285000001</v>
      </c>
      <c r="E337" s="18">
        <v>0</v>
      </c>
      <c r="F337" s="18">
        <v>100.928</v>
      </c>
    </row>
    <row r="338" spans="1:6" x14ac:dyDescent="0.35">
      <c r="A338" s="17" t="s">
        <v>245</v>
      </c>
      <c r="B338" s="17" t="s">
        <v>246</v>
      </c>
      <c r="C338" s="18">
        <v>10019.868980500001</v>
      </c>
      <c r="D338" s="18">
        <v>7337.0937679999997</v>
      </c>
      <c r="E338" s="18">
        <v>2574.2719999999999</v>
      </c>
      <c r="F338" s="18">
        <v>108.50321250000002</v>
      </c>
    </row>
    <row r="339" spans="1:6" x14ac:dyDescent="0.35">
      <c r="A339" s="17" t="s">
        <v>245</v>
      </c>
      <c r="B339" s="17" t="s">
        <v>715</v>
      </c>
      <c r="C339" s="18">
        <v>14518.972949000005</v>
      </c>
      <c r="D339" s="18">
        <v>6181.1684489999998</v>
      </c>
      <c r="E339" s="18">
        <v>8337.8044999999984</v>
      </c>
      <c r="F339" s="18">
        <v>0</v>
      </c>
    </row>
    <row r="340" spans="1:6" x14ac:dyDescent="0.35">
      <c r="A340" s="17" t="s">
        <v>245</v>
      </c>
      <c r="B340" s="17" t="s">
        <v>247</v>
      </c>
      <c r="C340" s="18">
        <v>6542.2795784999998</v>
      </c>
      <c r="D340" s="18">
        <v>3732.0095785000003</v>
      </c>
      <c r="E340" s="18">
        <v>2810.2700000000004</v>
      </c>
      <c r="F340" s="18">
        <v>0</v>
      </c>
    </row>
    <row r="341" spans="1:6" x14ac:dyDescent="0.35">
      <c r="A341" s="17" t="s">
        <v>245</v>
      </c>
      <c r="B341" s="17" t="s">
        <v>248</v>
      </c>
      <c r="C341" s="18">
        <v>38263.295809999996</v>
      </c>
      <c r="D341" s="18">
        <v>15773.953910000002</v>
      </c>
      <c r="E341" s="18">
        <v>22226.929099999998</v>
      </c>
      <c r="F341" s="18">
        <v>262.4128</v>
      </c>
    </row>
    <row r="342" spans="1:6" x14ac:dyDescent="0.35">
      <c r="A342" s="17" t="s">
        <v>245</v>
      </c>
      <c r="B342" s="17" t="s">
        <v>249</v>
      </c>
      <c r="C342" s="18">
        <v>1317.1070440000001</v>
      </c>
      <c r="D342" s="18">
        <v>873.02384400000005</v>
      </c>
      <c r="E342" s="18">
        <v>0</v>
      </c>
      <c r="F342" s="18">
        <v>444.08320000000003</v>
      </c>
    </row>
    <row r="343" spans="1:6" x14ac:dyDescent="0.35">
      <c r="A343" s="17" t="s">
        <v>245</v>
      </c>
      <c r="B343" s="17" t="s">
        <v>250</v>
      </c>
      <c r="C343" s="18">
        <v>4244.5358340000012</v>
      </c>
      <c r="D343" s="18">
        <v>4244.5358340000012</v>
      </c>
      <c r="E343" s="18">
        <v>0</v>
      </c>
      <c r="F343" s="18">
        <v>0</v>
      </c>
    </row>
    <row r="344" spans="1:6" x14ac:dyDescent="0.35">
      <c r="A344" s="17" t="s">
        <v>245</v>
      </c>
      <c r="B344" s="17" t="s">
        <v>251</v>
      </c>
      <c r="C344" s="18">
        <v>2467.1309684999997</v>
      </c>
      <c r="D344" s="18">
        <v>2467.1309684999997</v>
      </c>
      <c r="E344" s="18">
        <v>0</v>
      </c>
      <c r="F344" s="18">
        <v>0</v>
      </c>
    </row>
    <row r="345" spans="1:6" x14ac:dyDescent="0.35">
      <c r="A345" s="17" t="s">
        <v>245</v>
      </c>
      <c r="B345" s="17" t="s">
        <v>252</v>
      </c>
      <c r="C345" s="18">
        <v>7079.1221070000001</v>
      </c>
      <c r="D345" s="18">
        <v>1780.2706069999999</v>
      </c>
      <c r="E345" s="18">
        <v>5298.8514999999998</v>
      </c>
      <c r="F345" s="18">
        <v>0</v>
      </c>
    </row>
    <row r="346" spans="1:6" x14ac:dyDescent="0.35">
      <c r="A346" s="17" t="s">
        <v>245</v>
      </c>
      <c r="B346" s="17" t="s">
        <v>253</v>
      </c>
      <c r="C346" s="18">
        <v>50905.754750000007</v>
      </c>
      <c r="D346" s="18">
        <v>22998.676249999997</v>
      </c>
      <c r="E346" s="18">
        <v>17871.2081</v>
      </c>
      <c r="F346" s="18">
        <v>10035.8704</v>
      </c>
    </row>
    <row r="347" spans="1:6" x14ac:dyDescent="0.35">
      <c r="A347" s="17" t="s">
        <v>245</v>
      </c>
      <c r="B347" s="17" t="s">
        <v>254</v>
      </c>
      <c r="C347" s="18">
        <v>988.69592250000017</v>
      </c>
      <c r="D347" s="18">
        <v>988.69592250000017</v>
      </c>
      <c r="E347" s="18">
        <v>0</v>
      </c>
      <c r="F347" s="18">
        <v>0</v>
      </c>
    </row>
    <row r="348" spans="1:6" x14ac:dyDescent="0.35">
      <c r="A348" s="17" t="s">
        <v>245</v>
      </c>
      <c r="B348" s="17" t="s">
        <v>255</v>
      </c>
      <c r="C348" s="18">
        <v>18418.952073999993</v>
      </c>
      <c r="D348" s="18">
        <v>3606.6750739999993</v>
      </c>
      <c r="E348" s="18">
        <v>14812.276999999998</v>
      </c>
      <c r="F348" s="18">
        <v>0</v>
      </c>
    </row>
    <row r="349" spans="1:6" x14ac:dyDescent="0.35">
      <c r="A349" s="17" t="s">
        <v>245</v>
      </c>
      <c r="B349" s="17" t="s">
        <v>256</v>
      </c>
      <c r="C349" s="18">
        <v>639.53947199999993</v>
      </c>
      <c r="D349" s="18">
        <v>639.53947199999993</v>
      </c>
      <c r="E349" s="18">
        <v>0</v>
      </c>
      <c r="F349" s="18">
        <v>0</v>
      </c>
    </row>
    <row r="350" spans="1:6" x14ac:dyDescent="0.35">
      <c r="A350" s="17" t="s">
        <v>245</v>
      </c>
      <c r="B350" s="17" t="s">
        <v>723</v>
      </c>
      <c r="C350" s="18">
        <v>2822.3191314999999</v>
      </c>
      <c r="D350" s="18">
        <v>2822.3191314999999</v>
      </c>
      <c r="E350" s="18">
        <v>0</v>
      </c>
      <c r="F350" s="18">
        <v>0</v>
      </c>
    </row>
    <row r="351" spans="1:6" ht="29" x14ac:dyDescent="0.35">
      <c r="A351" s="17" t="s">
        <v>245</v>
      </c>
      <c r="B351" s="17" t="s">
        <v>724</v>
      </c>
      <c r="C351" s="18">
        <v>6447.4306834999998</v>
      </c>
      <c r="D351" s="18">
        <v>5261.1281835000009</v>
      </c>
      <c r="E351" s="18">
        <v>1186.3025</v>
      </c>
      <c r="F351" s="18">
        <v>0</v>
      </c>
    </row>
    <row r="352" spans="1:6" x14ac:dyDescent="0.35">
      <c r="A352" s="17" t="s">
        <v>245</v>
      </c>
      <c r="B352" s="17" t="s">
        <v>257</v>
      </c>
      <c r="C352" s="18">
        <v>40286.439050000001</v>
      </c>
      <c r="D352" s="18">
        <v>23230.547549999996</v>
      </c>
      <c r="E352" s="18">
        <v>16879.8979</v>
      </c>
      <c r="F352" s="18">
        <v>175.99359999999999</v>
      </c>
    </row>
    <row r="353" spans="1:6" x14ac:dyDescent="0.35">
      <c r="A353" s="17" t="s">
        <v>245</v>
      </c>
      <c r="B353" s="17" t="s">
        <v>258</v>
      </c>
      <c r="C353" s="18">
        <v>135773.09181000001</v>
      </c>
      <c r="D353" s="18">
        <v>20854.144709999997</v>
      </c>
      <c r="E353" s="18">
        <v>78019.670299999998</v>
      </c>
      <c r="F353" s="18">
        <v>36899.2768</v>
      </c>
    </row>
    <row r="354" spans="1:6" x14ac:dyDescent="0.35">
      <c r="A354" s="17" t="s">
        <v>245</v>
      </c>
      <c r="B354" s="17" t="s">
        <v>734</v>
      </c>
      <c r="C354" s="18">
        <v>6992.0367860000006</v>
      </c>
      <c r="D354" s="18">
        <v>2141.9658420000001</v>
      </c>
      <c r="E354" s="18">
        <v>4146.3</v>
      </c>
      <c r="F354" s="18">
        <v>703.77094399999999</v>
      </c>
    </row>
    <row r="355" spans="1:6" x14ac:dyDescent="0.35">
      <c r="A355" s="17" t="s">
        <v>245</v>
      </c>
      <c r="B355" s="17" t="s">
        <v>259</v>
      </c>
      <c r="C355" s="18">
        <v>48689.251644000011</v>
      </c>
      <c r="D355" s="18">
        <v>28215.063343999998</v>
      </c>
      <c r="E355" s="18">
        <v>17325.234699999997</v>
      </c>
      <c r="F355" s="18">
        <v>3148.9535999999998</v>
      </c>
    </row>
    <row r="356" spans="1:6" x14ac:dyDescent="0.35">
      <c r="A356" s="17" t="s">
        <v>245</v>
      </c>
      <c r="B356" s="17" t="s">
        <v>260</v>
      </c>
      <c r="C356" s="18">
        <v>7134.6756254999991</v>
      </c>
      <c r="D356" s="18">
        <v>5278.4920254999988</v>
      </c>
      <c r="E356" s="18">
        <v>1634.1420000000001</v>
      </c>
      <c r="F356" s="18">
        <v>222.04160000000002</v>
      </c>
    </row>
    <row r="357" spans="1:6" x14ac:dyDescent="0.35">
      <c r="A357" s="17" t="s">
        <v>245</v>
      </c>
      <c r="B357" s="17" t="s">
        <v>261</v>
      </c>
      <c r="C357" s="18">
        <v>57695.138227999996</v>
      </c>
      <c r="D357" s="18">
        <v>6767.1603280000008</v>
      </c>
      <c r="E357" s="18">
        <v>45477.865899999983</v>
      </c>
      <c r="F357" s="18">
        <v>5450.1120000000001</v>
      </c>
    </row>
    <row r="358" spans="1:6" x14ac:dyDescent="0.35">
      <c r="A358" s="17" t="s">
        <v>245</v>
      </c>
      <c r="B358" s="17" t="s">
        <v>262</v>
      </c>
      <c r="C358" s="18">
        <v>8773.8852829999996</v>
      </c>
      <c r="D358" s="18">
        <v>712.50270299999988</v>
      </c>
      <c r="E358" s="18">
        <v>8061.3825799999995</v>
      </c>
      <c r="F358" s="18">
        <v>0</v>
      </c>
    </row>
    <row r="359" spans="1:6" x14ac:dyDescent="0.35">
      <c r="A359" s="17" t="s">
        <v>245</v>
      </c>
      <c r="B359" s="17" t="s">
        <v>912</v>
      </c>
      <c r="C359" s="18">
        <v>52168.675781999984</v>
      </c>
      <c r="D359" s="18">
        <v>25253.726481999998</v>
      </c>
      <c r="E359" s="18">
        <v>26329.113499999996</v>
      </c>
      <c r="F359" s="18">
        <v>585.83579999999995</v>
      </c>
    </row>
    <row r="360" spans="1:6" x14ac:dyDescent="0.35">
      <c r="A360" s="17" t="s">
        <v>245</v>
      </c>
      <c r="B360" s="17" t="s">
        <v>263</v>
      </c>
      <c r="C360" s="18">
        <v>3444.2432905000001</v>
      </c>
      <c r="D360" s="18">
        <v>3444.2432905000001</v>
      </c>
      <c r="E360" s="18">
        <v>0</v>
      </c>
      <c r="F360" s="18">
        <v>0</v>
      </c>
    </row>
    <row r="361" spans="1:6" ht="29" x14ac:dyDescent="0.35">
      <c r="A361" s="17" t="s">
        <v>245</v>
      </c>
      <c r="B361" s="17" t="s">
        <v>738</v>
      </c>
      <c r="C361" s="18">
        <v>1286.5550705000003</v>
      </c>
      <c r="D361" s="18">
        <v>1286.5550705000003</v>
      </c>
      <c r="E361" s="18">
        <v>0</v>
      </c>
      <c r="F361" s="18">
        <v>0</v>
      </c>
    </row>
    <row r="362" spans="1:6" ht="29" x14ac:dyDescent="0.35">
      <c r="A362" s="17" t="s">
        <v>245</v>
      </c>
      <c r="B362" s="17" t="s">
        <v>264</v>
      </c>
      <c r="C362" s="18">
        <v>395.98490750000008</v>
      </c>
      <c r="D362" s="18">
        <v>395.98490750000008</v>
      </c>
      <c r="E362" s="18">
        <v>0</v>
      </c>
      <c r="F362" s="18">
        <v>0</v>
      </c>
    </row>
    <row r="363" spans="1:6" ht="29" x14ac:dyDescent="0.35">
      <c r="A363" s="17" t="s">
        <v>245</v>
      </c>
      <c r="B363" s="17" t="s">
        <v>913</v>
      </c>
      <c r="C363" s="18">
        <v>50726.216118000011</v>
      </c>
      <c r="D363" s="18">
        <v>13658.667278000001</v>
      </c>
      <c r="E363" s="18">
        <v>36646.843219999995</v>
      </c>
      <c r="F363" s="18">
        <v>420.70561999999995</v>
      </c>
    </row>
    <row r="364" spans="1:6" x14ac:dyDescent="0.35">
      <c r="A364" s="17" t="s">
        <v>245</v>
      </c>
      <c r="B364" s="17" t="s">
        <v>265</v>
      </c>
      <c r="C364" s="18">
        <v>1579.3388370000002</v>
      </c>
      <c r="D364" s="18">
        <v>1547.5465170000002</v>
      </c>
      <c r="E364" s="18">
        <v>0</v>
      </c>
      <c r="F364" s="18">
        <v>31.792320000000004</v>
      </c>
    </row>
    <row r="365" spans="1:6" x14ac:dyDescent="0.35">
      <c r="A365" s="17" t="s">
        <v>245</v>
      </c>
      <c r="B365" s="17" t="s">
        <v>266</v>
      </c>
      <c r="C365" s="18">
        <v>3702.2070360000002</v>
      </c>
      <c r="D365" s="18">
        <v>2818.5645359999999</v>
      </c>
      <c r="E365" s="18">
        <v>883.64249999999993</v>
      </c>
      <c r="F365" s="18">
        <v>0</v>
      </c>
    </row>
    <row r="366" spans="1:6" x14ac:dyDescent="0.35">
      <c r="A366" s="17" t="s">
        <v>245</v>
      </c>
      <c r="B366" s="17" t="s">
        <v>267</v>
      </c>
      <c r="C366" s="18">
        <v>56939.332800000004</v>
      </c>
      <c r="D366" s="18">
        <v>12759.218349999999</v>
      </c>
      <c r="E366" s="18">
        <v>41783.074449999993</v>
      </c>
      <c r="F366" s="18">
        <v>2397.04</v>
      </c>
    </row>
    <row r="367" spans="1:6" x14ac:dyDescent="0.35">
      <c r="A367" s="17" t="s">
        <v>268</v>
      </c>
      <c r="B367" s="17" t="s">
        <v>269</v>
      </c>
      <c r="C367" s="18">
        <v>1049.5878360000002</v>
      </c>
      <c r="D367" s="18">
        <v>1049.5878360000002</v>
      </c>
      <c r="E367" s="18">
        <v>0</v>
      </c>
      <c r="F367" s="18">
        <v>0</v>
      </c>
    </row>
    <row r="368" spans="1:6" x14ac:dyDescent="0.35">
      <c r="A368" s="17" t="s">
        <v>268</v>
      </c>
      <c r="B368" s="17" t="s">
        <v>270</v>
      </c>
      <c r="C368" s="18">
        <v>25307.690013900003</v>
      </c>
      <c r="D368" s="18">
        <v>21217.242469900004</v>
      </c>
      <c r="E368" s="18">
        <v>4079.4589999999998</v>
      </c>
      <c r="F368" s="18">
        <v>10.988544000000001</v>
      </c>
    </row>
    <row r="369" spans="1:6" x14ac:dyDescent="0.35">
      <c r="A369" s="17" t="s">
        <v>268</v>
      </c>
      <c r="B369" s="17" t="s">
        <v>271</v>
      </c>
      <c r="C369" s="18">
        <v>9203.760777200001</v>
      </c>
      <c r="D369" s="18">
        <v>9203.760777200001</v>
      </c>
      <c r="E369" s="18">
        <v>0</v>
      </c>
      <c r="F369" s="18">
        <v>0</v>
      </c>
    </row>
    <row r="370" spans="1:6" x14ac:dyDescent="0.35">
      <c r="A370" s="17" t="s">
        <v>268</v>
      </c>
      <c r="B370" s="17" t="s">
        <v>272</v>
      </c>
      <c r="C370" s="18">
        <v>5334.9122337999997</v>
      </c>
      <c r="D370" s="18">
        <v>5329.9624137999999</v>
      </c>
      <c r="E370" s="18">
        <v>0</v>
      </c>
      <c r="F370" s="18">
        <v>4.9498199999999999</v>
      </c>
    </row>
    <row r="371" spans="1:6" ht="29" x14ac:dyDescent="0.35">
      <c r="A371" s="17" t="s">
        <v>268</v>
      </c>
      <c r="B371" s="17" t="s">
        <v>273</v>
      </c>
      <c r="C371" s="18">
        <v>5152.4442361999991</v>
      </c>
      <c r="D371" s="18">
        <v>5152.4442361999991</v>
      </c>
      <c r="E371" s="18">
        <v>0</v>
      </c>
      <c r="F371" s="18">
        <v>0</v>
      </c>
    </row>
    <row r="372" spans="1:6" x14ac:dyDescent="0.35">
      <c r="A372" s="17" t="s">
        <v>268</v>
      </c>
      <c r="B372" s="17" t="s">
        <v>274</v>
      </c>
      <c r="C372" s="18">
        <v>11388.740842500001</v>
      </c>
      <c r="D372" s="18">
        <v>11324.613174500002</v>
      </c>
      <c r="E372" s="18">
        <v>0</v>
      </c>
      <c r="F372" s="18">
        <v>64.127668</v>
      </c>
    </row>
    <row r="373" spans="1:6" x14ac:dyDescent="0.35">
      <c r="A373" s="17" t="s">
        <v>268</v>
      </c>
      <c r="B373" s="17" t="s">
        <v>275</v>
      </c>
      <c r="C373" s="18">
        <v>7148.6762204999995</v>
      </c>
      <c r="D373" s="18">
        <v>7148.6762204999995</v>
      </c>
      <c r="E373" s="18">
        <v>0</v>
      </c>
      <c r="F373" s="18">
        <v>0</v>
      </c>
    </row>
    <row r="374" spans="1:6" x14ac:dyDescent="0.35">
      <c r="A374" s="17" t="s">
        <v>268</v>
      </c>
      <c r="B374" s="17" t="s">
        <v>726</v>
      </c>
      <c r="C374" s="18">
        <v>2309.7736086999998</v>
      </c>
      <c r="D374" s="18">
        <v>2309.7736086999998</v>
      </c>
      <c r="E374" s="18">
        <v>0</v>
      </c>
      <c r="F374" s="18">
        <v>0</v>
      </c>
    </row>
    <row r="375" spans="1:6" x14ac:dyDescent="0.35">
      <c r="A375" s="17" t="s">
        <v>268</v>
      </c>
      <c r="B375" s="17" t="s">
        <v>276</v>
      </c>
      <c r="C375" s="18">
        <v>10032.876063600004</v>
      </c>
      <c r="D375" s="18">
        <v>10032.876063600004</v>
      </c>
      <c r="E375" s="18">
        <v>0</v>
      </c>
      <c r="F375" s="18">
        <v>0</v>
      </c>
    </row>
    <row r="376" spans="1:6" x14ac:dyDescent="0.35">
      <c r="A376" s="17" t="s">
        <v>268</v>
      </c>
      <c r="B376" s="17" t="s">
        <v>729</v>
      </c>
      <c r="C376" s="18">
        <v>3185.603149</v>
      </c>
      <c r="D376" s="18">
        <v>3185.603149</v>
      </c>
      <c r="E376" s="18">
        <v>0</v>
      </c>
      <c r="F376" s="18">
        <v>0</v>
      </c>
    </row>
    <row r="377" spans="1:6" x14ac:dyDescent="0.35">
      <c r="A377" s="17" t="s">
        <v>268</v>
      </c>
      <c r="B377" s="17" t="s">
        <v>277</v>
      </c>
      <c r="C377" s="18">
        <v>2187.9239052000003</v>
      </c>
      <c r="D377" s="18">
        <v>2187.9239052000003</v>
      </c>
      <c r="E377" s="18">
        <v>0</v>
      </c>
      <c r="F377" s="18">
        <v>0</v>
      </c>
    </row>
    <row r="378" spans="1:6" x14ac:dyDescent="0.35">
      <c r="A378" s="17" t="s">
        <v>268</v>
      </c>
      <c r="B378" s="17" t="s">
        <v>731</v>
      </c>
      <c r="C378" s="18">
        <v>4602.8626655000007</v>
      </c>
      <c r="D378" s="18">
        <v>4602.8626655000007</v>
      </c>
      <c r="E378" s="18">
        <v>0</v>
      </c>
      <c r="F378" s="18">
        <v>0</v>
      </c>
    </row>
    <row r="379" spans="1:6" x14ac:dyDescent="0.35">
      <c r="A379" s="17" t="s">
        <v>268</v>
      </c>
      <c r="B379" s="17" t="s">
        <v>278</v>
      </c>
      <c r="C379" s="18">
        <v>2034.7234662000001</v>
      </c>
      <c r="D379" s="18">
        <v>2031.2035942</v>
      </c>
      <c r="E379" s="18">
        <v>0</v>
      </c>
      <c r="F379" s="18">
        <v>3.5198719999999999</v>
      </c>
    </row>
    <row r="380" spans="1:6" x14ac:dyDescent="0.35">
      <c r="A380" s="17" t="s">
        <v>268</v>
      </c>
      <c r="B380" s="17" t="s">
        <v>279</v>
      </c>
      <c r="C380" s="18">
        <v>8994.9092533000021</v>
      </c>
      <c r="D380" s="18">
        <v>8979.0317533000016</v>
      </c>
      <c r="E380" s="18">
        <v>15.8775</v>
      </c>
      <c r="F380" s="18">
        <v>0</v>
      </c>
    </row>
    <row r="381" spans="1:6" x14ac:dyDescent="0.35">
      <c r="A381" s="17" t="s">
        <v>268</v>
      </c>
      <c r="B381" s="17" t="s">
        <v>737</v>
      </c>
      <c r="C381" s="18">
        <v>12728.286596499998</v>
      </c>
      <c r="D381" s="18">
        <v>12728.286596499998</v>
      </c>
      <c r="E381" s="18">
        <v>0</v>
      </c>
      <c r="F381" s="18">
        <v>0</v>
      </c>
    </row>
    <row r="382" spans="1:6" x14ac:dyDescent="0.35">
      <c r="A382" s="17" t="s">
        <v>268</v>
      </c>
      <c r="B382" s="17" t="s">
        <v>280</v>
      </c>
      <c r="C382" s="19"/>
      <c r="D382" s="19"/>
      <c r="E382" s="19"/>
      <c r="F382" s="19"/>
    </row>
    <row r="383" spans="1:6" x14ac:dyDescent="0.35">
      <c r="A383" s="17" t="s">
        <v>268</v>
      </c>
      <c r="B383" s="17" t="s">
        <v>744</v>
      </c>
      <c r="C383" s="18">
        <v>392.30959350000001</v>
      </c>
      <c r="D383" s="18">
        <v>392.30959350000001</v>
      </c>
      <c r="E383" s="18">
        <v>0</v>
      </c>
      <c r="F383" s="18">
        <v>0</v>
      </c>
    </row>
    <row r="384" spans="1:6" ht="29" x14ac:dyDescent="0.35">
      <c r="A384" s="17" t="s">
        <v>281</v>
      </c>
      <c r="B384" s="17" t="s">
        <v>914</v>
      </c>
      <c r="C384" s="18">
        <v>11459.302316000001</v>
      </c>
      <c r="D384" s="18">
        <v>238.25487600000002</v>
      </c>
      <c r="E384" s="18">
        <v>7918.8474400000005</v>
      </c>
      <c r="F384" s="18">
        <v>3302.2</v>
      </c>
    </row>
    <row r="385" spans="1:6" ht="29" x14ac:dyDescent="0.35">
      <c r="A385" s="17" t="s">
        <v>281</v>
      </c>
      <c r="B385" s="17" t="s">
        <v>282</v>
      </c>
      <c r="C385" s="18">
        <v>5082.7340800000002</v>
      </c>
      <c r="D385" s="18">
        <v>0</v>
      </c>
      <c r="E385" s="18">
        <v>0</v>
      </c>
      <c r="F385" s="18">
        <v>5082.7340800000002</v>
      </c>
    </row>
    <row r="386" spans="1:6" ht="29" x14ac:dyDescent="0.35">
      <c r="A386" s="17" t="s">
        <v>281</v>
      </c>
      <c r="B386" s="17" t="s">
        <v>845</v>
      </c>
      <c r="C386" s="19"/>
      <c r="D386" s="19"/>
      <c r="E386" s="19"/>
      <c r="F386" s="19"/>
    </row>
    <row r="387" spans="1:6" ht="29" x14ac:dyDescent="0.35">
      <c r="A387" s="17" t="s">
        <v>281</v>
      </c>
      <c r="B387" s="17" t="s">
        <v>778</v>
      </c>
      <c r="C387" s="18">
        <v>13559.175569999998</v>
      </c>
      <c r="D387" s="18">
        <v>1092.27007</v>
      </c>
      <c r="E387" s="18">
        <v>12466.905499999999</v>
      </c>
      <c r="F387" s="18">
        <v>0</v>
      </c>
    </row>
    <row r="388" spans="1:6" ht="29" x14ac:dyDescent="0.35">
      <c r="A388" s="17" t="s">
        <v>281</v>
      </c>
      <c r="B388" s="17" t="s">
        <v>915</v>
      </c>
      <c r="C388" s="19"/>
      <c r="D388" s="19"/>
      <c r="E388" s="19"/>
      <c r="F388" s="19"/>
    </row>
    <row r="389" spans="1:6" ht="29" x14ac:dyDescent="0.35">
      <c r="A389" s="17" t="s">
        <v>281</v>
      </c>
      <c r="B389" s="17" t="s">
        <v>283</v>
      </c>
      <c r="C389" s="18">
        <v>6136.8990399999984</v>
      </c>
      <c r="D389" s="18">
        <v>416.74104</v>
      </c>
      <c r="E389" s="18">
        <v>5720.1579999999994</v>
      </c>
      <c r="F389" s="18">
        <v>0</v>
      </c>
    </row>
    <row r="390" spans="1:6" ht="29" x14ac:dyDescent="0.35">
      <c r="A390" s="17" t="s">
        <v>281</v>
      </c>
      <c r="B390" s="17" t="s">
        <v>284</v>
      </c>
      <c r="C390" s="18">
        <v>7271.2185719999989</v>
      </c>
      <c r="D390" s="18">
        <v>2612.6822279999997</v>
      </c>
      <c r="E390" s="18">
        <v>0</v>
      </c>
      <c r="F390" s="18">
        <v>4658.5363440000001</v>
      </c>
    </row>
    <row r="391" spans="1:6" ht="29" x14ac:dyDescent="0.35">
      <c r="A391" s="17" t="s">
        <v>281</v>
      </c>
      <c r="B391" s="17" t="s">
        <v>285</v>
      </c>
      <c r="C391" s="18">
        <v>36.732599999999998</v>
      </c>
      <c r="D391" s="18">
        <v>36.732599999999998</v>
      </c>
      <c r="E391" s="18">
        <v>0</v>
      </c>
      <c r="F391" s="18">
        <v>0</v>
      </c>
    </row>
    <row r="392" spans="1:6" ht="29" x14ac:dyDescent="0.35">
      <c r="A392" s="17" t="s">
        <v>281</v>
      </c>
      <c r="B392" s="17" t="s">
        <v>286</v>
      </c>
      <c r="C392" s="18">
        <v>38783.467739999993</v>
      </c>
      <c r="D392" s="18">
        <v>3922.7355599999996</v>
      </c>
      <c r="E392" s="18">
        <v>20286.340499999998</v>
      </c>
      <c r="F392" s="18">
        <v>14574.391679999999</v>
      </c>
    </row>
    <row r="393" spans="1:6" ht="29" x14ac:dyDescent="0.35">
      <c r="A393" s="17" t="s">
        <v>281</v>
      </c>
      <c r="B393" s="17" t="s">
        <v>846</v>
      </c>
      <c r="C393" s="19"/>
      <c r="D393" s="19"/>
      <c r="E393" s="19"/>
      <c r="F393" s="19"/>
    </row>
    <row r="394" spans="1:6" ht="29" x14ac:dyDescent="0.35">
      <c r="A394" s="17" t="s">
        <v>281</v>
      </c>
      <c r="B394" s="17" t="s">
        <v>287</v>
      </c>
      <c r="C394" s="18">
        <v>22203.115590000001</v>
      </c>
      <c r="D394" s="18">
        <v>6905.2355899999993</v>
      </c>
      <c r="E394" s="18">
        <v>15297.880000000001</v>
      </c>
      <c r="F394" s="18">
        <v>0</v>
      </c>
    </row>
    <row r="395" spans="1:6" ht="29" x14ac:dyDescent="0.35">
      <c r="A395" s="17" t="s">
        <v>281</v>
      </c>
      <c r="B395" s="17" t="s">
        <v>847</v>
      </c>
      <c r="C395" s="19"/>
      <c r="D395" s="19"/>
      <c r="E395" s="19"/>
      <c r="F395" s="19"/>
    </row>
    <row r="396" spans="1:6" ht="29" x14ac:dyDescent="0.35">
      <c r="A396" s="17" t="s">
        <v>281</v>
      </c>
      <c r="B396" s="17" t="s">
        <v>288</v>
      </c>
      <c r="C396" s="18">
        <v>22632.820488000001</v>
      </c>
      <c r="D396" s="18">
        <v>8277.6128879999997</v>
      </c>
      <c r="E396" s="18">
        <v>10116.231600000001</v>
      </c>
      <c r="F396" s="18">
        <v>4238.9759999999997</v>
      </c>
    </row>
    <row r="397" spans="1:6" ht="29" x14ac:dyDescent="0.35">
      <c r="A397" s="17" t="s">
        <v>281</v>
      </c>
      <c r="B397" s="17" t="s">
        <v>289</v>
      </c>
      <c r="C397" s="18">
        <v>13964.957852000001</v>
      </c>
      <c r="D397" s="18">
        <v>992.58793199999991</v>
      </c>
      <c r="E397" s="18">
        <v>10274.957</v>
      </c>
      <c r="F397" s="18">
        <v>2697.4129200000002</v>
      </c>
    </row>
    <row r="398" spans="1:6" ht="29" x14ac:dyDescent="0.35">
      <c r="A398" s="17" t="s">
        <v>281</v>
      </c>
      <c r="B398" s="17" t="s">
        <v>290</v>
      </c>
      <c r="C398" s="18">
        <v>97.188799999999986</v>
      </c>
      <c r="D398" s="18">
        <v>97.188799999999986</v>
      </c>
      <c r="E398" s="18">
        <v>0</v>
      </c>
      <c r="F398" s="18">
        <v>0</v>
      </c>
    </row>
    <row r="399" spans="1:6" ht="29" x14ac:dyDescent="0.35">
      <c r="A399" s="17" t="s">
        <v>281</v>
      </c>
      <c r="B399" s="17" t="s">
        <v>848</v>
      </c>
      <c r="C399" s="19"/>
      <c r="D399" s="19"/>
      <c r="E399" s="19"/>
      <c r="F399" s="19"/>
    </row>
    <row r="400" spans="1:6" ht="29" x14ac:dyDescent="0.35">
      <c r="A400" s="17" t="s">
        <v>281</v>
      </c>
      <c r="B400" s="17" t="s">
        <v>291</v>
      </c>
      <c r="C400" s="18">
        <v>2367.0886</v>
      </c>
      <c r="D400" s="18">
        <v>2367.0886</v>
      </c>
      <c r="E400" s="18">
        <v>0</v>
      </c>
      <c r="F400" s="18">
        <v>0</v>
      </c>
    </row>
    <row r="401" spans="1:6" ht="29" x14ac:dyDescent="0.35">
      <c r="A401" s="17" t="s">
        <v>281</v>
      </c>
      <c r="B401" s="17" t="s">
        <v>849</v>
      </c>
      <c r="C401" s="19"/>
      <c r="D401" s="19"/>
      <c r="E401" s="19"/>
      <c r="F401" s="19"/>
    </row>
    <row r="402" spans="1:6" ht="29" x14ac:dyDescent="0.35">
      <c r="A402" s="17" t="s">
        <v>281</v>
      </c>
      <c r="B402" s="17" t="s">
        <v>292</v>
      </c>
      <c r="C402" s="18">
        <v>1100.8399999999999</v>
      </c>
      <c r="D402" s="18">
        <v>0</v>
      </c>
      <c r="E402" s="18">
        <v>1100.8399999999999</v>
      </c>
      <c r="F402" s="18">
        <v>0</v>
      </c>
    </row>
    <row r="403" spans="1:6" ht="29" x14ac:dyDescent="0.35">
      <c r="A403" s="17" t="s">
        <v>281</v>
      </c>
      <c r="B403" s="17" t="s">
        <v>293</v>
      </c>
      <c r="C403" s="18">
        <v>87.205080000000009</v>
      </c>
      <c r="D403" s="18">
        <v>87.205080000000009</v>
      </c>
      <c r="E403" s="18">
        <v>0</v>
      </c>
      <c r="F403" s="18">
        <v>0</v>
      </c>
    </row>
    <row r="404" spans="1:6" ht="29" x14ac:dyDescent="0.35">
      <c r="A404" s="17" t="s">
        <v>281</v>
      </c>
      <c r="B404" s="17" t="s">
        <v>294</v>
      </c>
      <c r="C404" s="18">
        <v>2353.7757099999999</v>
      </c>
      <c r="D404" s="18">
        <v>236.77571</v>
      </c>
      <c r="E404" s="18">
        <v>2117</v>
      </c>
      <c r="F404" s="18">
        <v>0</v>
      </c>
    </row>
    <row r="405" spans="1:6" ht="29" x14ac:dyDescent="0.35">
      <c r="A405" s="17" t="s">
        <v>281</v>
      </c>
      <c r="B405" s="17" t="s">
        <v>779</v>
      </c>
      <c r="C405" s="18">
        <v>15642.205597999999</v>
      </c>
      <c r="D405" s="18">
        <v>1684.8235979999999</v>
      </c>
      <c r="E405" s="18">
        <v>9920.2619999999988</v>
      </c>
      <c r="F405" s="18">
        <v>4037.12</v>
      </c>
    </row>
    <row r="406" spans="1:6" x14ac:dyDescent="0.35">
      <c r="A406" s="17" t="s">
        <v>295</v>
      </c>
      <c r="B406" s="17" t="s">
        <v>296</v>
      </c>
      <c r="C406" s="18">
        <v>1261.9823999999999</v>
      </c>
      <c r="D406" s="18">
        <v>1261.9823999999999</v>
      </c>
      <c r="E406" s="18">
        <v>0</v>
      </c>
      <c r="F406" s="18">
        <v>0</v>
      </c>
    </row>
    <row r="407" spans="1:6" x14ac:dyDescent="0.35">
      <c r="A407" s="17" t="s">
        <v>295</v>
      </c>
      <c r="B407" s="17" t="s">
        <v>850</v>
      </c>
      <c r="C407" s="19"/>
      <c r="D407" s="19"/>
      <c r="E407" s="19"/>
      <c r="F407" s="19"/>
    </row>
    <row r="408" spans="1:6" x14ac:dyDescent="0.35">
      <c r="A408" s="17" t="s">
        <v>295</v>
      </c>
      <c r="B408" s="17" t="s">
        <v>297</v>
      </c>
      <c r="C408" s="18">
        <v>183.04423200000002</v>
      </c>
      <c r="D408" s="18">
        <v>183.04423200000002</v>
      </c>
      <c r="E408" s="18">
        <v>0</v>
      </c>
      <c r="F408" s="18">
        <v>0</v>
      </c>
    </row>
    <row r="409" spans="1:6" x14ac:dyDescent="0.35">
      <c r="A409" s="17" t="s">
        <v>295</v>
      </c>
      <c r="B409" s="17" t="s">
        <v>298</v>
      </c>
      <c r="C409" s="18">
        <v>1037.2016880000001</v>
      </c>
      <c r="D409" s="18">
        <v>1037.2016880000001</v>
      </c>
      <c r="E409" s="18">
        <v>0</v>
      </c>
      <c r="F409" s="18">
        <v>0</v>
      </c>
    </row>
    <row r="410" spans="1:6" x14ac:dyDescent="0.35">
      <c r="A410" s="17" t="s">
        <v>295</v>
      </c>
      <c r="B410" s="17" t="s">
        <v>299</v>
      </c>
      <c r="C410" s="18">
        <v>1210.2895120000001</v>
      </c>
      <c r="D410" s="18">
        <v>1201.489832</v>
      </c>
      <c r="E410" s="18">
        <v>0</v>
      </c>
      <c r="F410" s="18">
        <v>8.7996800000000004</v>
      </c>
    </row>
    <row r="411" spans="1:6" x14ac:dyDescent="0.35">
      <c r="A411" s="17" t="s">
        <v>295</v>
      </c>
      <c r="B411" s="17" t="s">
        <v>780</v>
      </c>
      <c r="C411" s="18">
        <v>3852.2018660000003</v>
      </c>
      <c r="D411" s="18">
        <v>3448.4898659999999</v>
      </c>
      <c r="E411" s="18">
        <v>0</v>
      </c>
      <c r="F411" s="18">
        <v>403.71199999999999</v>
      </c>
    </row>
    <row r="412" spans="1:6" x14ac:dyDescent="0.35">
      <c r="A412" s="17" t="s">
        <v>300</v>
      </c>
      <c r="B412" s="17" t="s">
        <v>781</v>
      </c>
      <c r="C412" s="18">
        <v>28668.529100000003</v>
      </c>
      <c r="D412" s="18">
        <v>2641.9551999999999</v>
      </c>
      <c r="E412" s="18">
        <v>3878.076</v>
      </c>
      <c r="F412" s="18">
        <v>22148.497900000002</v>
      </c>
    </row>
    <row r="413" spans="1:6" x14ac:dyDescent="0.35">
      <c r="A413" s="17" t="s">
        <v>300</v>
      </c>
      <c r="B413" s="17" t="s">
        <v>301</v>
      </c>
      <c r="C413" s="18">
        <v>43250.154446</v>
      </c>
      <c r="D413" s="18">
        <v>7390.7711259999987</v>
      </c>
      <c r="E413" s="18">
        <v>15105.426679999999</v>
      </c>
      <c r="F413" s="18">
        <v>20753.95664</v>
      </c>
    </row>
    <row r="414" spans="1:6" x14ac:dyDescent="0.35">
      <c r="A414" s="17" t="s">
        <v>300</v>
      </c>
      <c r="B414" s="17" t="s">
        <v>302</v>
      </c>
      <c r="C414" s="18">
        <v>233183.73573200009</v>
      </c>
      <c r="D414" s="18">
        <v>12747.635192000002</v>
      </c>
      <c r="E414" s="18">
        <v>131274.01718</v>
      </c>
      <c r="F414" s="18">
        <v>89162.08335999999</v>
      </c>
    </row>
    <row r="415" spans="1:6" x14ac:dyDescent="0.35">
      <c r="A415" s="17" t="s">
        <v>300</v>
      </c>
      <c r="B415" s="17" t="s">
        <v>303</v>
      </c>
      <c r="C415" s="18">
        <v>17334.720019999997</v>
      </c>
      <c r="D415" s="18">
        <v>2349.3634000000002</v>
      </c>
      <c r="E415" s="18">
        <v>4465.4740999999995</v>
      </c>
      <c r="F415" s="18">
        <v>10519.882519999999</v>
      </c>
    </row>
    <row r="416" spans="1:6" x14ac:dyDescent="0.35">
      <c r="A416" s="17" t="s">
        <v>300</v>
      </c>
      <c r="B416" s="17" t="s">
        <v>304</v>
      </c>
      <c r="C416" s="18">
        <v>96477.302079999994</v>
      </c>
      <c r="D416" s="18">
        <v>6539.71072</v>
      </c>
      <c r="E416" s="18">
        <v>58783.777099999978</v>
      </c>
      <c r="F416" s="18">
        <v>31153.814260000003</v>
      </c>
    </row>
    <row r="417" spans="1:6" x14ac:dyDescent="0.35">
      <c r="A417" s="17" t="s">
        <v>300</v>
      </c>
      <c r="B417" s="17" t="s">
        <v>305</v>
      </c>
      <c r="C417" s="18">
        <v>11743.17506</v>
      </c>
      <c r="D417" s="18">
        <v>399.64805999999999</v>
      </c>
      <c r="E417" s="18">
        <v>4783.2070000000003</v>
      </c>
      <c r="F417" s="18">
        <v>6560.32</v>
      </c>
    </row>
    <row r="418" spans="1:6" x14ac:dyDescent="0.35">
      <c r="A418" s="17" t="s">
        <v>300</v>
      </c>
      <c r="B418" s="17" t="s">
        <v>306</v>
      </c>
      <c r="C418" s="18">
        <v>51327.368488</v>
      </c>
      <c r="D418" s="18">
        <v>4074.8474319999996</v>
      </c>
      <c r="E418" s="18">
        <v>12963.991559999999</v>
      </c>
      <c r="F418" s="18">
        <v>34288.529495999996</v>
      </c>
    </row>
    <row r="419" spans="1:6" ht="29" x14ac:dyDescent="0.35">
      <c r="A419" s="17" t="s">
        <v>300</v>
      </c>
      <c r="B419" s="17" t="s">
        <v>782</v>
      </c>
      <c r="C419" s="18">
        <v>9610.4173999999985</v>
      </c>
      <c r="D419" s="18">
        <v>3541.0493999999999</v>
      </c>
      <c r="E419" s="18">
        <v>2335.0319999999997</v>
      </c>
      <c r="F419" s="18">
        <v>3734.3359999999998</v>
      </c>
    </row>
    <row r="420" spans="1:6" x14ac:dyDescent="0.35">
      <c r="A420" s="17" t="s">
        <v>300</v>
      </c>
      <c r="B420" s="17" t="s">
        <v>307</v>
      </c>
      <c r="C420" s="18">
        <v>1960.7041199999999</v>
      </c>
      <c r="D420" s="18">
        <v>1008.0541199999999</v>
      </c>
      <c r="E420" s="18">
        <v>952.65</v>
      </c>
      <c r="F420" s="18">
        <v>0</v>
      </c>
    </row>
    <row r="421" spans="1:6" x14ac:dyDescent="0.35">
      <c r="A421" s="17" t="s">
        <v>300</v>
      </c>
      <c r="B421" s="17" t="s">
        <v>308</v>
      </c>
      <c r="C421" s="18">
        <v>32643.73085</v>
      </c>
      <c r="D421" s="18">
        <v>3690.0361499999999</v>
      </c>
      <c r="E421" s="18">
        <v>15119.144299999998</v>
      </c>
      <c r="F421" s="18">
        <v>13834.550399999998</v>
      </c>
    </row>
    <row r="422" spans="1:6" x14ac:dyDescent="0.35">
      <c r="A422" s="17" t="s">
        <v>300</v>
      </c>
      <c r="B422" s="17" t="s">
        <v>309</v>
      </c>
      <c r="C422" s="18">
        <v>15173.920262399999</v>
      </c>
      <c r="D422" s="18">
        <v>0</v>
      </c>
      <c r="E422" s="18">
        <v>10161.599999999999</v>
      </c>
      <c r="F422" s="18">
        <v>5012.3202623999996</v>
      </c>
    </row>
    <row r="423" spans="1:6" x14ac:dyDescent="0.35">
      <c r="A423" s="17" t="s">
        <v>300</v>
      </c>
      <c r="B423" s="17" t="s">
        <v>310</v>
      </c>
      <c r="C423" s="18">
        <v>23.478399999999997</v>
      </c>
      <c r="D423" s="18">
        <v>23.478399999999997</v>
      </c>
      <c r="E423" s="18">
        <v>0</v>
      </c>
      <c r="F423" s="18">
        <v>0</v>
      </c>
    </row>
    <row r="424" spans="1:6" x14ac:dyDescent="0.35">
      <c r="A424" s="17" t="s">
        <v>300</v>
      </c>
      <c r="B424" s="17" t="s">
        <v>311</v>
      </c>
      <c r="C424" s="18">
        <v>68677.270959999994</v>
      </c>
      <c r="D424" s="18">
        <v>4358.73146</v>
      </c>
      <c r="E424" s="18">
        <v>40208.779500000004</v>
      </c>
      <c r="F424" s="18">
        <v>24109.759999999998</v>
      </c>
    </row>
    <row r="425" spans="1:6" ht="29" x14ac:dyDescent="0.35">
      <c r="A425" s="17" t="s">
        <v>300</v>
      </c>
      <c r="B425" s="17" t="s">
        <v>312</v>
      </c>
      <c r="C425" s="18">
        <v>14962.688399999999</v>
      </c>
      <c r="D425" s="18">
        <v>6462.7384000000002</v>
      </c>
      <c r="E425" s="18">
        <v>4763.25</v>
      </c>
      <c r="F425" s="18">
        <v>3736.7</v>
      </c>
    </row>
    <row r="426" spans="1:6" x14ac:dyDescent="0.35">
      <c r="A426" s="17" t="s">
        <v>300</v>
      </c>
      <c r="B426" s="17" t="s">
        <v>313</v>
      </c>
      <c r="C426" s="18">
        <v>76499.367994</v>
      </c>
      <c r="D426" s="18">
        <v>48310.177593999972</v>
      </c>
      <c r="E426" s="18">
        <v>0</v>
      </c>
      <c r="F426" s="18">
        <v>28189.190400000003</v>
      </c>
    </row>
    <row r="427" spans="1:6" x14ac:dyDescent="0.35">
      <c r="A427" s="17" t="s">
        <v>300</v>
      </c>
      <c r="B427" s="17" t="s">
        <v>314</v>
      </c>
      <c r="C427" s="18">
        <v>277882.50110400002</v>
      </c>
      <c r="D427" s="18">
        <v>7543.6419840000008</v>
      </c>
      <c r="E427" s="18">
        <v>124557.97347999997</v>
      </c>
      <c r="F427" s="18">
        <v>145780.88563999999</v>
      </c>
    </row>
    <row r="428" spans="1:6" x14ac:dyDescent="0.35">
      <c r="A428" s="17" t="s">
        <v>300</v>
      </c>
      <c r="B428" s="17" t="s">
        <v>315</v>
      </c>
      <c r="C428" s="18">
        <v>25510.4143</v>
      </c>
      <c r="D428" s="18">
        <v>1127.9929000000002</v>
      </c>
      <c r="E428" s="18">
        <v>10214.525</v>
      </c>
      <c r="F428" s="18">
        <v>14167.896399999998</v>
      </c>
    </row>
    <row r="429" spans="1:6" x14ac:dyDescent="0.35">
      <c r="A429" s="17" t="s">
        <v>300</v>
      </c>
      <c r="B429" s="17" t="s">
        <v>783</v>
      </c>
      <c r="C429" s="18">
        <v>1423.0521200000001</v>
      </c>
      <c r="D429" s="18">
        <v>0</v>
      </c>
      <c r="E429" s="18">
        <v>793.875</v>
      </c>
      <c r="F429" s="18">
        <v>629.17712000000006</v>
      </c>
    </row>
    <row r="430" spans="1:6" x14ac:dyDescent="0.35">
      <c r="A430" s="17" t="s">
        <v>300</v>
      </c>
      <c r="B430" s="17" t="s">
        <v>916</v>
      </c>
      <c r="C430" s="18">
        <v>56994.697973999995</v>
      </c>
      <c r="D430" s="18">
        <v>10334.445418000001</v>
      </c>
      <c r="E430" s="18">
        <v>34885.605900000002</v>
      </c>
      <c r="F430" s="18">
        <v>11774.646656000001</v>
      </c>
    </row>
    <row r="431" spans="1:6" x14ac:dyDescent="0.35">
      <c r="A431" s="17" t="s">
        <v>300</v>
      </c>
      <c r="B431" s="17" t="s">
        <v>917</v>
      </c>
      <c r="C431" s="18">
        <v>33075.16653799999</v>
      </c>
      <c r="D431" s="18">
        <v>9982.6215620000003</v>
      </c>
      <c r="E431" s="18">
        <v>9754.4160000000011</v>
      </c>
      <c r="F431" s="18">
        <v>13338.128976</v>
      </c>
    </row>
    <row r="432" spans="1:6" x14ac:dyDescent="0.35">
      <c r="A432" s="17" t="s">
        <v>300</v>
      </c>
      <c r="B432" s="17" t="s">
        <v>784</v>
      </c>
      <c r="C432" s="18">
        <v>7624.8289999999997</v>
      </c>
      <c r="D432" s="18">
        <v>0</v>
      </c>
      <c r="E432" s="18">
        <v>7624.8289999999997</v>
      </c>
      <c r="F432" s="18">
        <v>0</v>
      </c>
    </row>
    <row r="433" spans="1:6" x14ac:dyDescent="0.35">
      <c r="A433" s="17" t="s">
        <v>300</v>
      </c>
      <c r="B433" s="17" t="s">
        <v>316</v>
      </c>
      <c r="C433" s="18">
        <v>20523.770049999999</v>
      </c>
      <c r="D433" s="18">
        <v>888.16</v>
      </c>
      <c r="E433" s="18">
        <v>688.02499999999998</v>
      </c>
      <c r="F433" s="18">
        <v>18947.585050000002</v>
      </c>
    </row>
    <row r="434" spans="1:6" x14ac:dyDescent="0.35">
      <c r="A434" s="17" t="s">
        <v>300</v>
      </c>
      <c r="B434" s="17" t="s">
        <v>317</v>
      </c>
      <c r="C434" s="18">
        <v>6110.3925780000009</v>
      </c>
      <c r="D434" s="18">
        <v>136.73757799999998</v>
      </c>
      <c r="E434" s="18">
        <v>1767.6949999999999</v>
      </c>
      <c r="F434" s="18">
        <v>4205.9600000000009</v>
      </c>
    </row>
    <row r="435" spans="1:6" x14ac:dyDescent="0.35">
      <c r="A435" s="17" t="s">
        <v>300</v>
      </c>
      <c r="B435" s="17" t="s">
        <v>318</v>
      </c>
      <c r="C435" s="18">
        <v>2915.0720799999999</v>
      </c>
      <c r="D435" s="18">
        <v>510.53008</v>
      </c>
      <c r="E435" s="18">
        <v>486.90999999999997</v>
      </c>
      <c r="F435" s="18">
        <v>1917.6320000000001</v>
      </c>
    </row>
    <row r="436" spans="1:6" x14ac:dyDescent="0.35">
      <c r="A436" s="17" t="s">
        <v>319</v>
      </c>
      <c r="B436" s="17" t="s">
        <v>320</v>
      </c>
      <c r="C436" s="18">
        <v>9625.8562314999999</v>
      </c>
      <c r="D436" s="18">
        <v>760.45223150000015</v>
      </c>
      <c r="E436" s="18">
        <v>889.14</v>
      </c>
      <c r="F436" s="18">
        <v>7976.2640000000001</v>
      </c>
    </row>
    <row r="437" spans="1:6" x14ac:dyDescent="0.35">
      <c r="A437" s="17" t="s">
        <v>319</v>
      </c>
      <c r="B437" s="17" t="s">
        <v>714</v>
      </c>
      <c r="C437" s="18">
        <v>70.118729999999999</v>
      </c>
      <c r="D437" s="18">
        <v>70.118729999999999</v>
      </c>
      <c r="E437" s="18">
        <v>0</v>
      </c>
      <c r="F437" s="18">
        <v>0</v>
      </c>
    </row>
    <row r="438" spans="1:6" x14ac:dyDescent="0.35">
      <c r="A438" s="17" t="s">
        <v>319</v>
      </c>
      <c r="B438" s="17" t="s">
        <v>321</v>
      </c>
      <c r="C438" s="18">
        <v>19455.072536</v>
      </c>
      <c r="D438" s="18">
        <v>1497.4268759999998</v>
      </c>
      <c r="E438" s="18">
        <v>8426.8336600000002</v>
      </c>
      <c r="F438" s="18">
        <v>9530.8120000000017</v>
      </c>
    </row>
    <row r="439" spans="1:6" ht="29" x14ac:dyDescent="0.35">
      <c r="A439" s="17" t="s">
        <v>319</v>
      </c>
      <c r="B439" s="17" t="s">
        <v>322</v>
      </c>
      <c r="C439" s="19"/>
      <c r="D439" s="19"/>
      <c r="E439" s="19"/>
      <c r="F439" s="19"/>
    </row>
    <row r="440" spans="1:6" x14ac:dyDescent="0.35">
      <c r="A440" s="17" t="s">
        <v>319</v>
      </c>
      <c r="B440" s="17" t="s">
        <v>918</v>
      </c>
      <c r="C440" s="18">
        <v>44247.366765199993</v>
      </c>
      <c r="D440" s="18">
        <v>1362.8395291999998</v>
      </c>
      <c r="E440" s="18">
        <v>9112.3047399999996</v>
      </c>
      <c r="F440" s="18">
        <v>33772.222495999995</v>
      </c>
    </row>
    <row r="441" spans="1:6" x14ac:dyDescent="0.35">
      <c r="A441" s="17" t="s">
        <v>319</v>
      </c>
      <c r="B441" s="17" t="s">
        <v>323</v>
      </c>
      <c r="C441" s="18">
        <v>11128.981150500002</v>
      </c>
      <c r="D441" s="18">
        <v>5008.8838505000003</v>
      </c>
      <c r="E441" s="18">
        <v>4450.1292999999996</v>
      </c>
      <c r="F441" s="18">
        <v>1669.9679999999998</v>
      </c>
    </row>
    <row r="442" spans="1:6" x14ac:dyDescent="0.35">
      <c r="A442" s="17" t="s">
        <v>319</v>
      </c>
      <c r="B442" s="17" t="s">
        <v>324</v>
      </c>
      <c r="C442" s="18">
        <v>39709.05344649998</v>
      </c>
      <c r="D442" s="18">
        <v>5526.0520864999989</v>
      </c>
      <c r="E442" s="18">
        <v>26322.728719999992</v>
      </c>
      <c r="F442" s="18">
        <v>7860.2726400000001</v>
      </c>
    </row>
    <row r="443" spans="1:6" x14ac:dyDescent="0.35">
      <c r="A443" s="17" t="s">
        <v>319</v>
      </c>
      <c r="B443" s="17" t="s">
        <v>325</v>
      </c>
      <c r="C443" s="18">
        <v>9007.7408779999987</v>
      </c>
      <c r="D443" s="18">
        <v>8255.3766780000005</v>
      </c>
      <c r="E443" s="18">
        <v>730.36500000000001</v>
      </c>
      <c r="F443" s="18">
        <v>21.999200000000002</v>
      </c>
    </row>
    <row r="444" spans="1:6" ht="29" x14ac:dyDescent="0.35">
      <c r="A444" s="17" t="s">
        <v>319</v>
      </c>
      <c r="B444" s="17" t="s">
        <v>326</v>
      </c>
      <c r="C444" s="18">
        <v>14743.910217500001</v>
      </c>
      <c r="D444" s="18">
        <v>2252.5502175000006</v>
      </c>
      <c r="E444" s="18">
        <v>6435.68</v>
      </c>
      <c r="F444" s="18">
        <v>6055.68</v>
      </c>
    </row>
    <row r="445" spans="1:6" x14ac:dyDescent="0.35">
      <c r="A445" s="17" t="s">
        <v>319</v>
      </c>
      <c r="B445" s="17" t="s">
        <v>327</v>
      </c>
      <c r="C445" s="18">
        <v>6177.8210000000008</v>
      </c>
      <c r="D445" s="18">
        <v>5068.5129999999999</v>
      </c>
      <c r="E445" s="18">
        <v>1109.308</v>
      </c>
      <c r="F445" s="18">
        <v>0</v>
      </c>
    </row>
    <row r="446" spans="1:6" x14ac:dyDescent="0.35">
      <c r="A446" s="17" t="s">
        <v>319</v>
      </c>
      <c r="B446" s="17" t="s">
        <v>328</v>
      </c>
      <c r="C446" s="18">
        <v>2707.8298735000003</v>
      </c>
      <c r="D446" s="18">
        <v>1612.5472175</v>
      </c>
      <c r="E446" s="18">
        <v>838.33199999999999</v>
      </c>
      <c r="F446" s="18">
        <v>256.95065599999998</v>
      </c>
    </row>
    <row r="447" spans="1:6" x14ac:dyDescent="0.35">
      <c r="A447" s="17" t="s">
        <v>319</v>
      </c>
      <c r="B447" s="17" t="s">
        <v>329</v>
      </c>
      <c r="C447" s="18">
        <v>5489.2697214999989</v>
      </c>
      <c r="D447" s="18">
        <v>659.01372150000009</v>
      </c>
      <c r="E447" s="18">
        <v>1693.6</v>
      </c>
      <c r="F447" s="18">
        <v>3136.6559999999999</v>
      </c>
    </row>
    <row r="448" spans="1:6" ht="29" x14ac:dyDescent="0.35">
      <c r="A448" s="17" t="s">
        <v>319</v>
      </c>
      <c r="B448" s="17" t="s">
        <v>330</v>
      </c>
      <c r="C448" s="18">
        <v>8413.1652165000014</v>
      </c>
      <c r="D448" s="18">
        <v>2387.7562164999999</v>
      </c>
      <c r="E448" s="18">
        <v>5986.3370000000004</v>
      </c>
      <c r="F448" s="18">
        <v>39.071999999999996</v>
      </c>
    </row>
    <row r="449" spans="1:6" ht="29" x14ac:dyDescent="0.35">
      <c r="A449" s="17" t="s">
        <v>319</v>
      </c>
      <c r="B449" s="17" t="s">
        <v>331</v>
      </c>
      <c r="C449" s="18">
        <v>2683.5909565000002</v>
      </c>
      <c r="D449" s="18">
        <v>1900.6613725000002</v>
      </c>
      <c r="E449" s="18">
        <v>0</v>
      </c>
      <c r="F449" s="18">
        <v>782.92958399999986</v>
      </c>
    </row>
    <row r="450" spans="1:6" x14ac:dyDescent="0.35">
      <c r="A450" s="17" t="s">
        <v>319</v>
      </c>
      <c r="B450" s="17" t="s">
        <v>332</v>
      </c>
      <c r="C450" s="18">
        <v>21483.086695999998</v>
      </c>
      <c r="D450" s="18">
        <v>2382.4564960000007</v>
      </c>
      <c r="E450" s="18">
        <v>4827.5973999999997</v>
      </c>
      <c r="F450" s="18">
        <v>14273.032800000001</v>
      </c>
    </row>
    <row r="451" spans="1:6" x14ac:dyDescent="0.35">
      <c r="A451" s="17" t="s">
        <v>319</v>
      </c>
      <c r="B451" s="17" t="s">
        <v>333</v>
      </c>
      <c r="C451" s="18">
        <v>6904.5317660000001</v>
      </c>
      <c r="D451" s="18">
        <v>605.39826599999992</v>
      </c>
      <c r="E451" s="18">
        <v>6299.1334999999999</v>
      </c>
      <c r="F451" s="18">
        <v>0</v>
      </c>
    </row>
    <row r="452" spans="1:6" x14ac:dyDescent="0.35">
      <c r="A452" s="17" t="s">
        <v>319</v>
      </c>
      <c r="B452" s="17" t="s">
        <v>334</v>
      </c>
      <c r="C452" s="18">
        <v>20062.485057999995</v>
      </c>
      <c r="D452" s="18">
        <v>14586.355557999996</v>
      </c>
      <c r="E452" s="18">
        <v>5094.5669999999991</v>
      </c>
      <c r="F452" s="18">
        <v>381.56249999999994</v>
      </c>
    </row>
    <row r="453" spans="1:6" x14ac:dyDescent="0.35">
      <c r="A453" s="17" t="s">
        <v>319</v>
      </c>
      <c r="B453" s="17" t="s">
        <v>335</v>
      </c>
      <c r="C453" s="18">
        <v>57688.57820399999</v>
      </c>
      <c r="D453" s="18">
        <v>34784.525404000007</v>
      </c>
      <c r="E453" s="18">
        <v>22059.331999999999</v>
      </c>
      <c r="F453" s="18">
        <v>844.72080000000005</v>
      </c>
    </row>
    <row r="454" spans="1:6" x14ac:dyDescent="0.35">
      <c r="A454" s="17" t="s">
        <v>319</v>
      </c>
      <c r="B454" s="17" t="s">
        <v>743</v>
      </c>
      <c r="C454" s="18">
        <v>13518.7802925</v>
      </c>
      <c r="D454" s="18">
        <v>354.93093249999998</v>
      </c>
      <c r="E454" s="18">
        <v>5134.2893599999998</v>
      </c>
      <c r="F454" s="18">
        <v>8029.5600000000013</v>
      </c>
    </row>
    <row r="455" spans="1:6" x14ac:dyDescent="0.35">
      <c r="A455" s="17" t="s">
        <v>319</v>
      </c>
      <c r="B455" s="17" t="s">
        <v>336</v>
      </c>
      <c r="C455" s="18">
        <v>15628.255427700002</v>
      </c>
      <c r="D455" s="18">
        <v>13253.251427700003</v>
      </c>
      <c r="E455" s="18">
        <v>2375.0039999999995</v>
      </c>
      <c r="F455" s="18">
        <v>0</v>
      </c>
    </row>
    <row r="456" spans="1:6" x14ac:dyDescent="0.35">
      <c r="A456" s="17" t="s">
        <v>319</v>
      </c>
      <c r="B456" s="17" t="s">
        <v>337</v>
      </c>
      <c r="C456" s="18">
        <v>103846.60005200011</v>
      </c>
      <c r="D456" s="18">
        <v>76374.113473999998</v>
      </c>
      <c r="E456" s="18">
        <v>20393.758249999999</v>
      </c>
      <c r="F456" s="18">
        <v>7078.7283280000001</v>
      </c>
    </row>
    <row r="457" spans="1:6" x14ac:dyDescent="0.35">
      <c r="A457" s="17" t="s">
        <v>338</v>
      </c>
      <c r="B457" s="17" t="s">
        <v>339</v>
      </c>
      <c r="C457" s="18">
        <v>20688.122479999995</v>
      </c>
      <c r="D457" s="18">
        <v>12717.671079999998</v>
      </c>
      <c r="E457" s="18">
        <v>7970.4513999999981</v>
      </c>
      <c r="F457" s="18">
        <v>0</v>
      </c>
    </row>
    <row r="458" spans="1:6" x14ac:dyDescent="0.35">
      <c r="A458" s="17" t="s">
        <v>338</v>
      </c>
      <c r="B458" s="17" t="s">
        <v>919</v>
      </c>
      <c r="C458" s="18">
        <v>16193.986981999999</v>
      </c>
      <c r="D458" s="18">
        <v>8915.6289819999984</v>
      </c>
      <c r="E458" s="18">
        <v>2031.654</v>
      </c>
      <c r="F458" s="18">
        <v>5246.7039999999997</v>
      </c>
    </row>
    <row r="459" spans="1:6" x14ac:dyDescent="0.35">
      <c r="A459" s="17" t="s">
        <v>338</v>
      </c>
      <c r="B459" s="17" t="s">
        <v>340</v>
      </c>
      <c r="C459" s="18">
        <v>3856.5841999999998</v>
      </c>
      <c r="D459" s="18">
        <v>274.88419999999996</v>
      </c>
      <c r="E459" s="18">
        <v>1058.5</v>
      </c>
      <c r="F459" s="18">
        <v>2523.1999999999998</v>
      </c>
    </row>
    <row r="460" spans="1:6" x14ac:dyDescent="0.35">
      <c r="A460" s="17" t="s">
        <v>338</v>
      </c>
      <c r="B460" s="17" t="s">
        <v>341</v>
      </c>
      <c r="C460" s="18">
        <v>23370.006509999999</v>
      </c>
      <c r="D460" s="18">
        <v>15948.652509999998</v>
      </c>
      <c r="E460" s="18">
        <v>7421.3539999999994</v>
      </c>
      <c r="F460" s="18">
        <v>0</v>
      </c>
    </row>
    <row r="461" spans="1:6" x14ac:dyDescent="0.35">
      <c r="A461" s="17" t="s">
        <v>338</v>
      </c>
      <c r="B461" s="17" t="s">
        <v>342</v>
      </c>
      <c r="C461" s="18">
        <v>6571.1634020000001</v>
      </c>
      <c r="D461" s="18">
        <v>3294.4151819999997</v>
      </c>
      <c r="E461" s="18">
        <v>2646.9575</v>
      </c>
      <c r="F461" s="18">
        <v>629.79072000000008</v>
      </c>
    </row>
    <row r="462" spans="1:6" x14ac:dyDescent="0.35">
      <c r="A462" s="17" t="s">
        <v>338</v>
      </c>
      <c r="B462" s="17" t="s">
        <v>920</v>
      </c>
      <c r="C462" s="18">
        <v>67136.47207199999</v>
      </c>
      <c r="D462" s="18">
        <v>44398.829972</v>
      </c>
      <c r="E462" s="18">
        <v>22737.642099999997</v>
      </c>
      <c r="F462" s="18">
        <v>0</v>
      </c>
    </row>
    <row r="463" spans="1:6" x14ac:dyDescent="0.35">
      <c r="A463" s="17" t="s">
        <v>338</v>
      </c>
      <c r="B463" s="17" t="s">
        <v>921</v>
      </c>
      <c r="C463" s="18">
        <v>1313.6684</v>
      </c>
      <c r="D463" s="18">
        <v>593.88840000000005</v>
      </c>
      <c r="E463" s="18">
        <v>719.78</v>
      </c>
      <c r="F463" s="18">
        <v>0</v>
      </c>
    </row>
    <row r="464" spans="1:6" x14ac:dyDescent="0.35">
      <c r="A464" s="17" t="s">
        <v>338</v>
      </c>
      <c r="B464" s="17" t="s">
        <v>922</v>
      </c>
      <c r="C464" s="18">
        <v>6630.2725</v>
      </c>
      <c r="D464" s="18">
        <v>33.488</v>
      </c>
      <c r="E464" s="18">
        <v>3367.0884999999998</v>
      </c>
      <c r="F464" s="18">
        <v>3229.6959999999999</v>
      </c>
    </row>
    <row r="465" spans="1:6" x14ac:dyDescent="0.35">
      <c r="A465" s="17" t="s">
        <v>338</v>
      </c>
      <c r="B465" s="17" t="s">
        <v>923</v>
      </c>
      <c r="C465" s="18">
        <v>5355.9477299999999</v>
      </c>
      <c r="D465" s="18">
        <v>1752.0722300000002</v>
      </c>
      <c r="E465" s="18">
        <v>1383.4594999999999</v>
      </c>
      <c r="F465" s="18">
        <v>2220.4160000000002</v>
      </c>
    </row>
    <row r="466" spans="1:6" x14ac:dyDescent="0.35">
      <c r="A466" s="17" t="s">
        <v>338</v>
      </c>
      <c r="B466" s="17" t="s">
        <v>343</v>
      </c>
      <c r="C466" s="18">
        <v>4997.1811999999991</v>
      </c>
      <c r="D466" s="18">
        <v>3433.7183999999997</v>
      </c>
      <c r="E466" s="18">
        <v>958.57799999999986</v>
      </c>
      <c r="F466" s="18">
        <v>604.88480000000004</v>
      </c>
    </row>
    <row r="467" spans="1:6" x14ac:dyDescent="0.35">
      <c r="A467" s="17" t="s">
        <v>338</v>
      </c>
      <c r="B467" s="17" t="s">
        <v>344</v>
      </c>
      <c r="C467" s="18">
        <v>7035.1954879999985</v>
      </c>
      <c r="D467" s="18">
        <v>3212.5584879999997</v>
      </c>
      <c r="E467" s="18">
        <v>3822.6369999999997</v>
      </c>
      <c r="F467" s="18">
        <v>0</v>
      </c>
    </row>
    <row r="468" spans="1:6" x14ac:dyDescent="0.35">
      <c r="A468" s="17" t="s">
        <v>338</v>
      </c>
      <c r="B468" s="17" t="s">
        <v>924</v>
      </c>
      <c r="C468" s="18">
        <v>1425.3711000000003</v>
      </c>
      <c r="D468" s="18">
        <v>1425.3711000000003</v>
      </c>
      <c r="E468" s="18">
        <v>0</v>
      </c>
      <c r="F468" s="18">
        <v>0</v>
      </c>
    </row>
    <row r="469" spans="1:6" x14ac:dyDescent="0.35">
      <c r="A469" s="17" t="s">
        <v>338</v>
      </c>
      <c r="B469" s="17" t="s">
        <v>345</v>
      </c>
      <c r="C469" s="18">
        <v>57090.953450000001</v>
      </c>
      <c r="D469" s="18">
        <v>20944.82645</v>
      </c>
      <c r="E469" s="18">
        <v>21071.934999999998</v>
      </c>
      <c r="F469" s="18">
        <v>15074.192000000001</v>
      </c>
    </row>
    <row r="470" spans="1:6" x14ac:dyDescent="0.35">
      <c r="A470" s="17" t="s">
        <v>338</v>
      </c>
      <c r="B470" s="17" t="s">
        <v>346</v>
      </c>
      <c r="C470" s="18">
        <v>12468.214885999998</v>
      </c>
      <c r="D470" s="18">
        <v>3377.2266860000004</v>
      </c>
      <c r="E470" s="18">
        <v>7577.0681999999997</v>
      </c>
      <c r="F470" s="18">
        <v>1513.92</v>
      </c>
    </row>
    <row r="471" spans="1:6" x14ac:dyDescent="0.35">
      <c r="A471" s="17" t="s">
        <v>338</v>
      </c>
      <c r="B471" s="17" t="s">
        <v>347</v>
      </c>
      <c r="C471" s="18">
        <v>1905.71974</v>
      </c>
      <c r="D471" s="18">
        <v>315.85273999999993</v>
      </c>
      <c r="E471" s="18">
        <v>1589.867</v>
      </c>
      <c r="F471" s="18">
        <v>0</v>
      </c>
    </row>
    <row r="472" spans="1:6" x14ac:dyDescent="0.35">
      <c r="A472" s="17" t="s">
        <v>338</v>
      </c>
      <c r="B472" s="17" t="s">
        <v>348</v>
      </c>
      <c r="C472" s="18">
        <v>8959.2796699999999</v>
      </c>
      <c r="D472" s="18">
        <v>834.6256699999999</v>
      </c>
      <c r="E472" s="18">
        <v>8124.6539999999995</v>
      </c>
      <c r="F472" s="18">
        <v>0</v>
      </c>
    </row>
    <row r="473" spans="1:6" x14ac:dyDescent="0.35">
      <c r="A473" s="17" t="s">
        <v>338</v>
      </c>
      <c r="B473" s="17" t="s">
        <v>349</v>
      </c>
      <c r="C473" s="18">
        <v>998.43341199999998</v>
      </c>
      <c r="D473" s="18">
        <v>997.84733199999994</v>
      </c>
      <c r="E473" s="18">
        <v>0</v>
      </c>
      <c r="F473" s="18">
        <v>0.58607999999999993</v>
      </c>
    </row>
    <row r="474" spans="1:6" x14ac:dyDescent="0.35">
      <c r="A474" s="17" t="s">
        <v>338</v>
      </c>
      <c r="B474" s="17" t="s">
        <v>350</v>
      </c>
      <c r="C474" s="18">
        <v>18055.383499999996</v>
      </c>
      <c r="D474" s="18">
        <v>3049.7704999999996</v>
      </c>
      <c r="E474" s="18">
        <v>7839.7249999999995</v>
      </c>
      <c r="F474" s="18">
        <v>7165.8879999999999</v>
      </c>
    </row>
    <row r="475" spans="1:6" x14ac:dyDescent="0.35">
      <c r="A475" s="17" t="s">
        <v>338</v>
      </c>
      <c r="B475" s="17" t="s">
        <v>351</v>
      </c>
      <c r="C475" s="18">
        <v>35925.863241999999</v>
      </c>
      <c r="D475" s="18">
        <v>8313.9217479999988</v>
      </c>
      <c r="E475" s="18">
        <v>10772.495499999999</v>
      </c>
      <c r="F475" s="18">
        <v>16839.445994000002</v>
      </c>
    </row>
    <row r="476" spans="1:6" x14ac:dyDescent="0.35">
      <c r="A476" s="17" t="s">
        <v>338</v>
      </c>
      <c r="B476" s="17" t="s">
        <v>352</v>
      </c>
      <c r="C476" s="18">
        <v>11445.49085</v>
      </c>
      <c r="D476" s="18">
        <v>8109.047849999999</v>
      </c>
      <c r="E476" s="18">
        <v>3336.4429999999998</v>
      </c>
      <c r="F476" s="18">
        <v>0</v>
      </c>
    </row>
    <row r="477" spans="1:6" x14ac:dyDescent="0.35">
      <c r="A477" s="17" t="s">
        <v>338</v>
      </c>
      <c r="B477" s="17" t="s">
        <v>353</v>
      </c>
      <c r="C477" s="18">
        <v>19240.178</v>
      </c>
      <c r="D477" s="18">
        <v>4618.6279999999997</v>
      </c>
      <c r="E477" s="18">
        <v>6915.93</v>
      </c>
      <c r="F477" s="18">
        <v>7705.6200000000008</v>
      </c>
    </row>
    <row r="478" spans="1:6" x14ac:dyDescent="0.35">
      <c r="A478" s="17" t="s">
        <v>338</v>
      </c>
      <c r="B478" s="17" t="s">
        <v>925</v>
      </c>
      <c r="C478" s="18">
        <v>11673.083712000001</v>
      </c>
      <c r="D478" s="18">
        <v>839.68928799999992</v>
      </c>
      <c r="E478" s="18">
        <v>6164.7241999999997</v>
      </c>
      <c r="F478" s="18">
        <v>4668.6702240000004</v>
      </c>
    </row>
    <row r="479" spans="1:6" x14ac:dyDescent="0.35">
      <c r="A479" s="17" t="s">
        <v>338</v>
      </c>
      <c r="B479" s="17" t="s">
        <v>926</v>
      </c>
      <c r="C479" s="18">
        <v>22025.925106000002</v>
      </c>
      <c r="D479" s="18">
        <v>5125.8210659999995</v>
      </c>
      <c r="E479" s="18">
        <v>15443.757</v>
      </c>
      <c r="F479" s="18">
        <v>1456.3470400000001</v>
      </c>
    </row>
    <row r="480" spans="1:6" x14ac:dyDescent="0.35">
      <c r="A480" s="17" t="s">
        <v>338</v>
      </c>
      <c r="B480" s="17" t="s">
        <v>927</v>
      </c>
      <c r="C480" s="18">
        <v>13642.963000000002</v>
      </c>
      <c r="D480" s="18">
        <v>612.61300000000006</v>
      </c>
      <c r="E480" s="18">
        <v>5965.39</v>
      </c>
      <c r="F480" s="18">
        <v>7064.96</v>
      </c>
    </row>
    <row r="481" spans="1:6" x14ac:dyDescent="0.35">
      <c r="A481" s="17" t="s">
        <v>338</v>
      </c>
      <c r="B481" s="17" t="s">
        <v>785</v>
      </c>
      <c r="C481" s="18">
        <v>1069.9850000000001</v>
      </c>
      <c r="D481" s="18">
        <v>1069.9850000000001</v>
      </c>
      <c r="E481" s="18">
        <v>0</v>
      </c>
      <c r="F481" s="18">
        <v>0</v>
      </c>
    </row>
    <row r="482" spans="1:6" x14ac:dyDescent="0.35">
      <c r="A482" s="17" t="s">
        <v>338</v>
      </c>
      <c r="B482" s="17" t="s">
        <v>354</v>
      </c>
      <c r="C482" s="18">
        <v>6379.2062919999989</v>
      </c>
      <c r="D482" s="18">
        <v>3292.6774919999993</v>
      </c>
      <c r="E482" s="18">
        <v>2576.3889999999997</v>
      </c>
      <c r="F482" s="18">
        <v>510.13979999999998</v>
      </c>
    </row>
    <row r="483" spans="1:6" x14ac:dyDescent="0.35">
      <c r="A483" s="17" t="s">
        <v>338</v>
      </c>
      <c r="B483" s="17" t="s">
        <v>355</v>
      </c>
      <c r="C483" s="18">
        <v>32131.207213999995</v>
      </c>
      <c r="D483" s="18">
        <v>5040.9792739999994</v>
      </c>
      <c r="E483" s="18">
        <v>18816.150499999996</v>
      </c>
      <c r="F483" s="18">
        <v>8274.0774400000009</v>
      </c>
    </row>
    <row r="484" spans="1:6" x14ac:dyDescent="0.35">
      <c r="A484" s="17" t="s">
        <v>356</v>
      </c>
      <c r="B484" s="17" t="s">
        <v>357</v>
      </c>
      <c r="C484" s="18">
        <v>133.99936199999999</v>
      </c>
      <c r="D484" s="18">
        <v>133.99936199999999</v>
      </c>
      <c r="E484" s="18">
        <v>0</v>
      </c>
      <c r="F484" s="18">
        <v>0</v>
      </c>
    </row>
    <row r="485" spans="1:6" x14ac:dyDescent="0.35">
      <c r="A485" s="17" t="s">
        <v>356</v>
      </c>
      <c r="B485" s="17" t="s">
        <v>358</v>
      </c>
      <c r="C485" s="18">
        <v>38.388603999999994</v>
      </c>
      <c r="D485" s="18">
        <v>0</v>
      </c>
      <c r="E485" s="18">
        <v>0</v>
      </c>
      <c r="F485" s="18">
        <v>38.388603999999994</v>
      </c>
    </row>
    <row r="486" spans="1:6" x14ac:dyDescent="0.35">
      <c r="A486" s="17" t="s">
        <v>356</v>
      </c>
      <c r="B486" s="17" t="s">
        <v>359</v>
      </c>
      <c r="C486" s="18">
        <v>954.91693199999986</v>
      </c>
      <c r="D486" s="18">
        <v>954.91693199999986</v>
      </c>
      <c r="E486" s="18">
        <v>0</v>
      </c>
      <c r="F486" s="18">
        <v>0</v>
      </c>
    </row>
    <row r="487" spans="1:6" x14ac:dyDescent="0.35">
      <c r="A487" s="17" t="s">
        <v>356</v>
      </c>
      <c r="B487" s="17" t="s">
        <v>360</v>
      </c>
      <c r="C487" s="18">
        <v>3202.3914119999999</v>
      </c>
      <c r="D487" s="18">
        <v>320.54191199999997</v>
      </c>
      <c r="E487" s="18">
        <v>2881.8495000000003</v>
      </c>
      <c r="F487" s="18">
        <v>0</v>
      </c>
    </row>
    <row r="488" spans="1:6" x14ac:dyDescent="0.35">
      <c r="A488" s="17" t="s">
        <v>356</v>
      </c>
      <c r="B488" s="17" t="s">
        <v>361</v>
      </c>
      <c r="C488" s="18">
        <v>556.80799999999999</v>
      </c>
      <c r="D488" s="18">
        <v>556.80799999999999</v>
      </c>
      <c r="E488" s="18">
        <v>0</v>
      </c>
      <c r="F488" s="18">
        <v>0</v>
      </c>
    </row>
    <row r="489" spans="1:6" x14ac:dyDescent="0.35">
      <c r="A489" s="17" t="s">
        <v>356</v>
      </c>
      <c r="B489" s="17" t="s">
        <v>362</v>
      </c>
      <c r="C489" s="18">
        <v>0</v>
      </c>
      <c r="D489" s="18">
        <v>0</v>
      </c>
      <c r="E489" s="18">
        <v>0</v>
      </c>
      <c r="F489" s="18">
        <v>0</v>
      </c>
    </row>
    <row r="490" spans="1:6" x14ac:dyDescent="0.35">
      <c r="A490" s="17" t="s">
        <v>356</v>
      </c>
      <c r="B490" s="17" t="s">
        <v>851</v>
      </c>
      <c r="C490" s="19"/>
      <c r="D490" s="19"/>
      <c r="E490" s="19"/>
      <c r="F490" s="19"/>
    </row>
    <row r="491" spans="1:6" x14ac:dyDescent="0.35">
      <c r="A491" s="17" t="s">
        <v>356</v>
      </c>
      <c r="B491" s="17" t="s">
        <v>363</v>
      </c>
      <c r="C491" s="18">
        <v>3.3501599999999998</v>
      </c>
      <c r="D491" s="18">
        <v>3.3501599999999998</v>
      </c>
      <c r="E491" s="18">
        <v>0</v>
      </c>
      <c r="F491" s="18">
        <v>0</v>
      </c>
    </row>
    <row r="492" spans="1:6" x14ac:dyDescent="0.35">
      <c r="A492" s="17" t="s">
        <v>356</v>
      </c>
      <c r="B492" s="17" t="s">
        <v>364</v>
      </c>
      <c r="C492" s="18">
        <v>83.72</v>
      </c>
      <c r="D492" s="18">
        <v>83.72</v>
      </c>
      <c r="E492" s="18">
        <v>0</v>
      </c>
      <c r="F492" s="18">
        <v>0</v>
      </c>
    </row>
    <row r="493" spans="1:6" x14ac:dyDescent="0.35">
      <c r="A493" s="17" t="s">
        <v>356</v>
      </c>
      <c r="B493" s="17" t="s">
        <v>365</v>
      </c>
      <c r="C493" s="18">
        <v>9443.3702520000006</v>
      </c>
      <c r="D493" s="18">
        <v>2680.0142519999999</v>
      </c>
      <c r="E493" s="18">
        <v>0</v>
      </c>
      <c r="F493" s="18">
        <v>6763.3559999999998</v>
      </c>
    </row>
    <row r="494" spans="1:6" x14ac:dyDescent="0.35">
      <c r="A494" s="17" t="s">
        <v>356</v>
      </c>
      <c r="B494" s="17" t="s">
        <v>366</v>
      </c>
      <c r="C494" s="18">
        <v>134.008398</v>
      </c>
      <c r="D494" s="18">
        <v>134.008398</v>
      </c>
      <c r="E494" s="18">
        <v>0</v>
      </c>
      <c r="F494" s="18">
        <v>0</v>
      </c>
    </row>
    <row r="495" spans="1:6" x14ac:dyDescent="0.35">
      <c r="A495" s="17" t="s">
        <v>356</v>
      </c>
      <c r="B495" s="17" t="s">
        <v>367</v>
      </c>
      <c r="C495" s="18">
        <v>0</v>
      </c>
      <c r="D495" s="18">
        <v>0</v>
      </c>
      <c r="E495" s="18">
        <v>0</v>
      </c>
      <c r="F495" s="18">
        <v>0</v>
      </c>
    </row>
    <row r="496" spans="1:6" x14ac:dyDescent="0.35">
      <c r="A496" s="17" t="s">
        <v>356</v>
      </c>
      <c r="B496" s="17" t="s">
        <v>928</v>
      </c>
      <c r="C496" s="18">
        <v>1844.8529120000001</v>
      </c>
      <c r="D496" s="18">
        <v>0</v>
      </c>
      <c r="E496" s="18">
        <v>0</v>
      </c>
      <c r="F496" s="18">
        <v>1844.8529120000001</v>
      </c>
    </row>
    <row r="497" spans="1:6" x14ac:dyDescent="0.35">
      <c r="A497" s="17" t="s">
        <v>356</v>
      </c>
      <c r="B497" s="17" t="s">
        <v>852</v>
      </c>
      <c r="C497" s="19"/>
      <c r="D497" s="19"/>
      <c r="E497" s="19"/>
      <c r="F497" s="19"/>
    </row>
    <row r="498" spans="1:6" x14ac:dyDescent="0.35">
      <c r="A498" s="17" t="s">
        <v>356</v>
      </c>
      <c r="B498" s="17" t="s">
        <v>786</v>
      </c>
      <c r="C498" s="18">
        <v>227.47172799999998</v>
      </c>
      <c r="D498" s="18">
        <v>0</v>
      </c>
      <c r="E498" s="18">
        <v>0</v>
      </c>
      <c r="F498" s="18">
        <v>227.47172799999998</v>
      </c>
    </row>
    <row r="499" spans="1:6" x14ac:dyDescent="0.35">
      <c r="A499" s="17" t="s">
        <v>356</v>
      </c>
      <c r="B499" s="17" t="s">
        <v>368</v>
      </c>
      <c r="C499" s="18">
        <v>2913.5480119999997</v>
      </c>
      <c r="D499" s="18">
        <v>477.429012</v>
      </c>
      <c r="E499" s="18">
        <v>2436.1189999999997</v>
      </c>
      <c r="F499" s="18">
        <v>0</v>
      </c>
    </row>
    <row r="500" spans="1:6" x14ac:dyDescent="0.35">
      <c r="A500" s="17" t="s">
        <v>356</v>
      </c>
      <c r="B500" s="17" t="s">
        <v>369</v>
      </c>
      <c r="C500" s="18">
        <v>9.6761339999999993</v>
      </c>
      <c r="D500" s="18">
        <v>9.6761339999999993</v>
      </c>
      <c r="E500" s="18">
        <v>0</v>
      </c>
      <c r="F500" s="18">
        <v>0</v>
      </c>
    </row>
    <row r="501" spans="1:6" x14ac:dyDescent="0.35">
      <c r="A501" s="17" t="s">
        <v>356</v>
      </c>
      <c r="B501" s="17" t="s">
        <v>929</v>
      </c>
      <c r="C501" s="18">
        <v>87.263299999999987</v>
      </c>
      <c r="D501" s="18">
        <v>77.576699999999988</v>
      </c>
      <c r="E501" s="18">
        <v>0</v>
      </c>
      <c r="F501" s="18">
        <v>9.6865999999999985</v>
      </c>
    </row>
    <row r="502" spans="1:6" x14ac:dyDescent="0.35">
      <c r="A502" s="17" t="s">
        <v>356</v>
      </c>
      <c r="B502" s="17" t="s">
        <v>930</v>
      </c>
      <c r="C502" s="19"/>
      <c r="D502" s="19"/>
      <c r="E502" s="19"/>
      <c r="F502" s="19"/>
    </row>
    <row r="503" spans="1:6" ht="29" x14ac:dyDescent="0.35">
      <c r="A503" s="17" t="s">
        <v>356</v>
      </c>
      <c r="B503" s="17" t="s">
        <v>370</v>
      </c>
      <c r="C503" s="18">
        <v>0</v>
      </c>
      <c r="D503" s="18">
        <v>0</v>
      </c>
      <c r="E503" s="18">
        <v>0</v>
      </c>
      <c r="F503" s="18">
        <v>0</v>
      </c>
    </row>
    <row r="504" spans="1:6" ht="29" x14ac:dyDescent="0.35">
      <c r="A504" s="17" t="s">
        <v>356</v>
      </c>
      <c r="B504" s="17" t="s">
        <v>931</v>
      </c>
      <c r="C504" s="18">
        <v>1279.1795999999999</v>
      </c>
      <c r="D504" s="18">
        <v>1279.1795999999999</v>
      </c>
      <c r="E504" s="18">
        <v>0</v>
      </c>
      <c r="F504" s="18">
        <v>0</v>
      </c>
    </row>
    <row r="505" spans="1:6" x14ac:dyDescent="0.35">
      <c r="A505" s="17" t="s">
        <v>356</v>
      </c>
      <c r="B505" s="17" t="s">
        <v>371</v>
      </c>
      <c r="C505" s="18">
        <v>722.81106</v>
      </c>
      <c r="D505" s="18">
        <v>722.81106</v>
      </c>
      <c r="E505" s="18">
        <v>0</v>
      </c>
      <c r="F505" s="18">
        <v>0</v>
      </c>
    </row>
    <row r="506" spans="1:6" x14ac:dyDescent="0.35">
      <c r="A506" s="17" t="s">
        <v>356</v>
      </c>
      <c r="B506" s="17" t="s">
        <v>372</v>
      </c>
      <c r="C506" s="18">
        <v>8307.3948999999993</v>
      </c>
      <c r="D506" s="18">
        <v>3967.4908999999998</v>
      </c>
      <c r="E506" s="18">
        <v>0</v>
      </c>
      <c r="F506" s="18">
        <v>4339.9039999999995</v>
      </c>
    </row>
    <row r="507" spans="1:6" ht="29" x14ac:dyDescent="0.35">
      <c r="A507" s="17" t="s">
        <v>356</v>
      </c>
      <c r="B507" s="17" t="s">
        <v>853</v>
      </c>
      <c r="C507" s="19"/>
      <c r="D507" s="19"/>
      <c r="E507" s="19"/>
      <c r="F507" s="19"/>
    </row>
    <row r="508" spans="1:6" x14ac:dyDescent="0.35">
      <c r="A508" s="17" t="s">
        <v>356</v>
      </c>
      <c r="B508" s="17" t="s">
        <v>373</v>
      </c>
      <c r="C508" s="18">
        <v>875.14861999999994</v>
      </c>
      <c r="D508" s="18">
        <v>837.19999999999993</v>
      </c>
      <c r="E508" s="18">
        <v>0</v>
      </c>
      <c r="F508" s="18">
        <v>37.948619999999998</v>
      </c>
    </row>
    <row r="509" spans="1:6" x14ac:dyDescent="0.35">
      <c r="A509" s="17" t="s">
        <v>356</v>
      </c>
      <c r="B509" s="17" t="s">
        <v>932</v>
      </c>
      <c r="C509" s="18">
        <v>0</v>
      </c>
      <c r="D509" s="18">
        <v>0</v>
      </c>
      <c r="E509" s="18">
        <v>0</v>
      </c>
      <c r="F509" s="18">
        <v>0</v>
      </c>
    </row>
    <row r="510" spans="1:6" x14ac:dyDescent="0.35">
      <c r="A510" s="17" t="s">
        <v>356</v>
      </c>
      <c r="B510" s="17" t="s">
        <v>374</v>
      </c>
      <c r="C510" s="18">
        <v>0</v>
      </c>
      <c r="D510" s="18">
        <v>0</v>
      </c>
      <c r="E510" s="18">
        <v>0</v>
      </c>
      <c r="F510" s="18">
        <v>0</v>
      </c>
    </row>
    <row r="511" spans="1:6" x14ac:dyDescent="0.35">
      <c r="A511" s="17" t="s">
        <v>356</v>
      </c>
      <c r="B511" s="17" t="s">
        <v>375</v>
      </c>
      <c r="C511" s="18">
        <v>42227.305226000019</v>
      </c>
      <c r="D511" s="18">
        <v>17932.329885999996</v>
      </c>
      <c r="E511" s="18">
        <v>11074.846</v>
      </c>
      <c r="F511" s="18">
        <v>13220.12934</v>
      </c>
    </row>
    <row r="512" spans="1:6" x14ac:dyDescent="0.35">
      <c r="A512" s="17" t="s">
        <v>356</v>
      </c>
      <c r="B512" s="17" t="s">
        <v>376</v>
      </c>
      <c r="C512" s="18">
        <v>561.530484</v>
      </c>
      <c r="D512" s="18">
        <v>561.530484</v>
      </c>
      <c r="E512" s="18">
        <v>0</v>
      </c>
      <c r="F512" s="18">
        <v>0</v>
      </c>
    </row>
    <row r="513" spans="1:6" x14ac:dyDescent="0.35">
      <c r="A513" s="17" t="s">
        <v>356</v>
      </c>
      <c r="B513" s="17" t="s">
        <v>377</v>
      </c>
      <c r="C513" s="18">
        <v>555.59098200000005</v>
      </c>
      <c r="D513" s="18">
        <v>555.59098200000005</v>
      </c>
      <c r="E513" s="18">
        <v>0</v>
      </c>
      <c r="F513" s="18">
        <v>0</v>
      </c>
    </row>
    <row r="514" spans="1:6" x14ac:dyDescent="0.35">
      <c r="A514" s="17" t="s">
        <v>709</v>
      </c>
      <c r="B514" s="17" t="s">
        <v>146</v>
      </c>
      <c r="C514" s="18">
        <v>27930.196584000001</v>
      </c>
      <c r="D514" s="18">
        <v>11130.821793999999</v>
      </c>
      <c r="E514" s="18">
        <v>11529.56589</v>
      </c>
      <c r="F514" s="18">
        <v>5269.8089</v>
      </c>
    </row>
    <row r="515" spans="1:6" x14ac:dyDescent="0.35">
      <c r="A515" s="17" t="s">
        <v>709</v>
      </c>
      <c r="B515" s="17" t="s">
        <v>417</v>
      </c>
      <c r="C515" s="18">
        <v>23829.156289999999</v>
      </c>
      <c r="D515" s="18">
        <v>12949.762290000002</v>
      </c>
      <c r="E515" s="18">
        <v>10879.394</v>
      </c>
      <c r="F515" s="18">
        <v>0</v>
      </c>
    </row>
    <row r="516" spans="1:6" x14ac:dyDescent="0.35">
      <c r="A516" s="17" t="s">
        <v>709</v>
      </c>
      <c r="B516" s="17" t="s">
        <v>128</v>
      </c>
      <c r="C516" s="18">
        <v>10915.495999999999</v>
      </c>
      <c r="D516" s="18">
        <v>3095.1765</v>
      </c>
      <c r="E516" s="18">
        <v>7820.3194999999996</v>
      </c>
      <c r="F516" s="18">
        <v>0</v>
      </c>
    </row>
    <row r="517" spans="1:6" x14ac:dyDescent="0.35">
      <c r="A517" s="17" t="s">
        <v>709</v>
      </c>
      <c r="B517" s="17" t="s">
        <v>933</v>
      </c>
      <c r="C517" s="18">
        <v>61540.586878000002</v>
      </c>
      <c r="D517" s="18">
        <v>23121.017797999997</v>
      </c>
      <c r="E517" s="18">
        <v>27635.509399999999</v>
      </c>
      <c r="F517" s="18">
        <v>10784.05968</v>
      </c>
    </row>
    <row r="518" spans="1:6" x14ac:dyDescent="0.35">
      <c r="A518" s="17" t="s">
        <v>709</v>
      </c>
      <c r="B518" s="17" t="s">
        <v>934</v>
      </c>
      <c r="C518" s="18">
        <v>36701.085945999992</v>
      </c>
      <c r="D518" s="18">
        <v>11798.702686000001</v>
      </c>
      <c r="E518" s="18">
        <v>24902.383259999999</v>
      </c>
      <c r="F518" s="18">
        <v>0</v>
      </c>
    </row>
    <row r="519" spans="1:6" x14ac:dyDescent="0.35">
      <c r="A519" s="17" t="s">
        <v>378</v>
      </c>
      <c r="B519" s="17" t="s">
        <v>379</v>
      </c>
      <c r="C519" s="18">
        <v>37060.355567000006</v>
      </c>
      <c r="D519" s="18">
        <v>2227.2820999999994</v>
      </c>
      <c r="E519" s="18">
        <v>3693.1619999999998</v>
      </c>
      <c r="F519" s="18">
        <v>31139.911466999998</v>
      </c>
    </row>
    <row r="520" spans="1:6" x14ac:dyDescent="0.35">
      <c r="A520" s="17" t="s">
        <v>378</v>
      </c>
      <c r="B520" s="17" t="s">
        <v>380</v>
      </c>
      <c r="C520" s="18">
        <v>59523.587578000006</v>
      </c>
      <c r="D520" s="18">
        <v>9324.2665079999988</v>
      </c>
      <c r="E520" s="18">
        <v>16033.083999999999</v>
      </c>
      <c r="F520" s="18">
        <v>34166.237069999996</v>
      </c>
    </row>
    <row r="521" spans="1:6" x14ac:dyDescent="0.35">
      <c r="A521" s="17" t="s">
        <v>378</v>
      </c>
      <c r="B521" s="17" t="s">
        <v>381</v>
      </c>
      <c r="C521" s="18">
        <v>157.61439999999999</v>
      </c>
      <c r="D521" s="18">
        <v>157.61439999999999</v>
      </c>
      <c r="E521" s="18">
        <v>0</v>
      </c>
      <c r="F521" s="18">
        <v>0</v>
      </c>
    </row>
    <row r="522" spans="1:6" x14ac:dyDescent="0.35">
      <c r="A522" s="17" t="s">
        <v>378</v>
      </c>
      <c r="B522" s="17" t="s">
        <v>382</v>
      </c>
      <c r="C522" s="18">
        <v>79986.655723999997</v>
      </c>
      <c r="D522" s="18">
        <v>1045.7755</v>
      </c>
      <c r="E522" s="18">
        <v>34404.948499999991</v>
      </c>
      <c r="F522" s="18">
        <v>44535.931723999995</v>
      </c>
    </row>
    <row r="523" spans="1:6" x14ac:dyDescent="0.35">
      <c r="A523" s="17" t="s">
        <v>378</v>
      </c>
      <c r="B523" s="17" t="s">
        <v>383</v>
      </c>
      <c r="C523" s="18">
        <v>58793.788105000007</v>
      </c>
      <c r="D523" s="18">
        <v>3726.8039999999996</v>
      </c>
      <c r="E523" s="18">
        <v>17242.760499999997</v>
      </c>
      <c r="F523" s="18">
        <v>37824.223604999999</v>
      </c>
    </row>
    <row r="524" spans="1:6" x14ac:dyDescent="0.35">
      <c r="A524" s="17" t="s">
        <v>378</v>
      </c>
      <c r="B524" s="17" t="s">
        <v>384</v>
      </c>
      <c r="C524" s="18">
        <v>33414.677039499999</v>
      </c>
      <c r="D524" s="18">
        <v>642.48598349999997</v>
      </c>
      <c r="E524" s="18">
        <v>17890.767</v>
      </c>
      <c r="F524" s="18">
        <v>14881.424056</v>
      </c>
    </row>
    <row r="525" spans="1:6" x14ac:dyDescent="0.35">
      <c r="A525" s="17" t="s">
        <v>378</v>
      </c>
      <c r="B525" s="17" t="s">
        <v>385</v>
      </c>
      <c r="C525" s="18">
        <v>50386.088115999992</v>
      </c>
      <c r="D525" s="18">
        <v>4134.9152959999992</v>
      </c>
      <c r="E525" s="18">
        <v>32463.505499999999</v>
      </c>
      <c r="F525" s="18">
        <v>13787.66732</v>
      </c>
    </row>
    <row r="526" spans="1:6" ht="29" x14ac:dyDescent="0.35">
      <c r="A526" s="17" t="s">
        <v>378</v>
      </c>
      <c r="B526" s="17" t="s">
        <v>935</v>
      </c>
      <c r="C526" s="18">
        <v>19025.911895999998</v>
      </c>
      <c r="D526" s="18">
        <v>2032.4293599999996</v>
      </c>
      <c r="E526" s="18">
        <v>2805.0250000000001</v>
      </c>
      <c r="F526" s="18">
        <v>14188.457535999998</v>
      </c>
    </row>
    <row r="527" spans="1:6" x14ac:dyDescent="0.35">
      <c r="A527" s="17" t="s">
        <v>378</v>
      </c>
      <c r="B527" s="17" t="s">
        <v>386</v>
      </c>
      <c r="C527" s="18">
        <v>9083.050921</v>
      </c>
      <c r="D527" s="18">
        <v>1716.4374559999999</v>
      </c>
      <c r="E527" s="18">
        <v>0</v>
      </c>
      <c r="F527" s="18">
        <v>7366.6134650000004</v>
      </c>
    </row>
    <row r="528" spans="1:6" x14ac:dyDescent="0.35">
      <c r="A528" s="17" t="s">
        <v>378</v>
      </c>
      <c r="B528" s="17" t="s">
        <v>936</v>
      </c>
      <c r="C528" s="18">
        <v>29074.819633999999</v>
      </c>
      <c r="D528" s="18">
        <v>1174.106706</v>
      </c>
      <c r="E528" s="18">
        <v>5828.1009999999997</v>
      </c>
      <c r="F528" s="18">
        <v>22072.611928000002</v>
      </c>
    </row>
    <row r="529" spans="1:6" x14ac:dyDescent="0.35">
      <c r="A529" s="17" t="s">
        <v>378</v>
      </c>
      <c r="B529" s="17" t="s">
        <v>741</v>
      </c>
      <c r="C529" s="18">
        <v>80350.990374500005</v>
      </c>
      <c r="D529" s="18">
        <v>2833.5433145000002</v>
      </c>
      <c r="E529" s="18">
        <v>22497.358999999997</v>
      </c>
      <c r="F529" s="18">
        <v>55020.088059999995</v>
      </c>
    </row>
    <row r="530" spans="1:6" x14ac:dyDescent="0.35">
      <c r="A530" s="17" t="s">
        <v>378</v>
      </c>
      <c r="B530" s="17" t="s">
        <v>387</v>
      </c>
      <c r="C530" s="18">
        <v>160330.55178399998</v>
      </c>
      <c r="D530" s="18">
        <v>8411.203528</v>
      </c>
      <c r="E530" s="18">
        <v>73195.845489999992</v>
      </c>
      <c r="F530" s="18">
        <v>78723.502765999976</v>
      </c>
    </row>
    <row r="531" spans="1:6" x14ac:dyDescent="0.35">
      <c r="A531" s="17" t="s">
        <v>388</v>
      </c>
      <c r="B531" s="17" t="s">
        <v>787</v>
      </c>
      <c r="C531" s="18">
        <v>39817.049014000004</v>
      </c>
      <c r="D531" s="18">
        <v>4672.5300739999993</v>
      </c>
      <c r="E531" s="18">
        <v>35144.518940000002</v>
      </c>
      <c r="F531" s="18">
        <v>0</v>
      </c>
    </row>
    <row r="532" spans="1:6" x14ac:dyDescent="0.35">
      <c r="A532" s="17" t="s">
        <v>388</v>
      </c>
      <c r="B532" s="17" t="s">
        <v>389</v>
      </c>
      <c r="C532" s="18">
        <v>83029.654190000016</v>
      </c>
      <c r="D532" s="18">
        <v>15541.062250000001</v>
      </c>
      <c r="E532" s="18">
        <v>64590.06394</v>
      </c>
      <c r="F532" s="18">
        <v>2898.5280000000002</v>
      </c>
    </row>
    <row r="533" spans="1:6" x14ac:dyDescent="0.35">
      <c r="A533" s="17" t="s">
        <v>388</v>
      </c>
      <c r="B533" s="17" t="s">
        <v>390</v>
      </c>
      <c r="C533" s="18">
        <v>78006.369576000012</v>
      </c>
      <c r="D533" s="18">
        <v>9706.0446159999992</v>
      </c>
      <c r="E533" s="18">
        <v>66534.084959999993</v>
      </c>
      <c r="F533" s="18">
        <v>1766.24</v>
      </c>
    </row>
    <row r="534" spans="1:6" x14ac:dyDescent="0.35">
      <c r="A534" s="17" t="s">
        <v>388</v>
      </c>
      <c r="B534" s="17" t="s">
        <v>788</v>
      </c>
      <c r="C534" s="18">
        <v>1368.9899999999998</v>
      </c>
      <c r="D534" s="18">
        <v>0</v>
      </c>
      <c r="E534" s="18">
        <v>1368.9899999999998</v>
      </c>
      <c r="F534" s="18">
        <v>0</v>
      </c>
    </row>
    <row r="535" spans="1:6" x14ac:dyDescent="0.35">
      <c r="A535" s="17" t="s">
        <v>388</v>
      </c>
      <c r="B535" s="17" t="s">
        <v>391</v>
      </c>
      <c r="C535" s="18">
        <v>289467.84740600019</v>
      </c>
      <c r="D535" s="18">
        <v>17390.460594</v>
      </c>
      <c r="E535" s="18">
        <v>217421.81125999999</v>
      </c>
      <c r="F535" s="18">
        <v>54655.575552000002</v>
      </c>
    </row>
    <row r="536" spans="1:6" ht="29" x14ac:dyDescent="0.35">
      <c r="A536" s="17" t="s">
        <v>388</v>
      </c>
      <c r="B536" s="17" t="s">
        <v>392</v>
      </c>
      <c r="C536" s="18">
        <v>87502.75333599998</v>
      </c>
      <c r="D536" s="18">
        <v>5810.1485760000014</v>
      </c>
      <c r="E536" s="18">
        <v>64949.34274</v>
      </c>
      <c r="F536" s="18">
        <v>16743.262019999998</v>
      </c>
    </row>
    <row r="537" spans="1:6" x14ac:dyDescent="0.35">
      <c r="A537" s="17" t="s">
        <v>388</v>
      </c>
      <c r="B537" s="17" t="s">
        <v>393</v>
      </c>
      <c r="C537" s="18">
        <v>168822.24372</v>
      </c>
      <c r="D537" s="18">
        <v>65795.077029999986</v>
      </c>
      <c r="E537" s="18">
        <v>43537.777369999996</v>
      </c>
      <c r="F537" s="18">
        <v>59489.389319999995</v>
      </c>
    </row>
    <row r="538" spans="1:6" x14ac:dyDescent="0.35">
      <c r="A538" s="17" t="s">
        <v>388</v>
      </c>
      <c r="B538" s="17" t="s">
        <v>394</v>
      </c>
      <c r="C538" s="18">
        <v>56771.766036000001</v>
      </c>
      <c r="D538" s="18">
        <v>8923.4995940000008</v>
      </c>
      <c r="E538" s="18">
        <v>39346.455609999997</v>
      </c>
      <c r="F538" s="18">
        <v>8501.810832000001</v>
      </c>
    </row>
    <row r="539" spans="1:6" x14ac:dyDescent="0.35">
      <c r="A539" s="17" t="s">
        <v>388</v>
      </c>
      <c r="B539" s="17" t="s">
        <v>395</v>
      </c>
      <c r="C539" s="18">
        <v>145094.00329199998</v>
      </c>
      <c r="D539" s="18">
        <v>17237.600199999997</v>
      </c>
      <c r="E539" s="18">
        <v>64232.904899999994</v>
      </c>
      <c r="F539" s="18">
        <v>63623.498191999992</v>
      </c>
    </row>
    <row r="540" spans="1:6" x14ac:dyDescent="0.35">
      <c r="A540" s="17" t="s">
        <v>388</v>
      </c>
      <c r="B540" s="17" t="s">
        <v>396</v>
      </c>
      <c r="C540" s="18">
        <v>27675.5828</v>
      </c>
      <c r="D540" s="18">
        <v>3201.6270999999997</v>
      </c>
      <c r="E540" s="18">
        <v>16500.643700000001</v>
      </c>
      <c r="F540" s="18">
        <v>7973.3119999999999</v>
      </c>
    </row>
    <row r="541" spans="1:6" x14ac:dyDescent="0.35">
      <c r="A541" s="17" t="s">
        <v>388</v>
      </c>
      <c r="B541" s="17" t="s">
        <v>397</v>
      </c>
      <c r="C541" s="18">
        <v>15602.29</v>
      </c>
      <c r="D541" s="18">
        <v>0</v>
      </c>
      <c r="E541" s="18">
        <v>15602.29</v>
      </c>
      <c r="F541" s="18">
        <v>0</v>
      </c>
    </row>
    <row r="542" spans="1:6" x14ac:dyDescent="0.35">
      <c r="A542" s="17" t="s">
        <v>388</v>
      </c>
      <c r="B542" s="17" t="s">
        <v>398</v>
      </c>
      <c r="C542" s="18">
        <v>88229.851872000014</v>
      </c>
      <c r="D542" s="18">
        <v>10320.092728</v>
      </c>
      <c r="E542" s="18">
        <v>53076.166840000013</v>
      </c>
      <c r="F542" s="18">
        <v>24833.592303999998</v>
      </c>
    </row>
    <row r="543" spans="1:6" x14ac:dyDescent="0.35">
      <c r="A543" s="17" t="s">
        <v>388</v>
      </c>
      <c r="B543" s="17" t="s">
        <v>789</v>
      </c>
      <c r="C543" s="18">
        <v>118714.449628</v>
      </c>
      <c r="D543" s="18">
        <v>10627.047215999999</v>
      </c>
      <c r="E543" s="18">
        <v>62731.003499999992</v>
      </c>
      <c r="F543" s="18">
        <v>45356.398911999997</v>
      </c>
    </row>
    <row r="544" spans="1:6" x14ac:dyDescent="0.35">
      <c r="A544" s="17" t="s">
        <v>388</v>
      </c>
      <c r="B544" s="17" t="s">
        <v>399</v>
      </c>
      <c r="C544" s="18">
        <v>67293.855016000001</v>
      </c>
      <c r="D544" s="18">
        <v>8339.9617760000001</v>
      </c>
      <c r="E544" s="18">
        <v>40899.813240000003</v>
      </c>
      <c r="F544" s="18">
        <v>18054.080000000002</v>
      </c>
    </row>
    <row r="545" spans="1:6" x14ac:dyDescent="0.35">
      <c r="A545" s="17" t="s">
        <v>388</v>
      </c>
      <c r="B545" s="17" t="s">
        <v>400</v>
      </c>
      <c r="C545" s="18">
        <v>88164.472752000001</v>
      </c>
      <c r="D545" s="18">
        <v>4017.1926520000002</v>
      </c>
      <c r="E545" s="18">
        <v>73951.461299999995</v>
      </c>
      <c r="F545" s="18">
        <v>10195.818800000001</v>
      </c>
    </row>
    <row r="546" spans="1:6" x14ac:dyDescent="0.35">
      <c r="A546" s="17" t="s">
        <v>388</v>
      </c>
      <c r="B546" s="17" t="s">
        <v>401</v>
      </c>
      <c r="C546" s="18">
        <v>9752.4321</v>
      </c>
      <c r="D546" s="18">
        <v>0</v>
      </c>
      <c r="E546" s="18">
        <v>9752.4321</v>
      </c>
      <c r="F546" s="18">
        <v>0</v>
      </c>
    </row>
    <row r="547" spans="1:6" x14ac:dyDescent="0.35">
      <c r="A547" s="17" t="s">
        <v>388</v>
      </c>
      <c r="B547" s="17" t="s">
        <v>790</v>
      </c>
      <c r="C547" s="18">
        <v>50445.588685999996</v>
      </c>
      <c r="D547" s="18">
        <v>8746.1831059999986</v>
      </c>
      <c r="E547" s="18">
        <v>28086.157579999999</v>
      </c>
      <c r="F547" s="18">
        <v>13613.248</v>
      </c>
    </row>
    <row r="548" spans="1:6" x14ac:dyDescent="0.35">
      <c r="A548" s="17" t="s">
        <v>388</v>
      </c>
      <c r="B548" s="17" t="s">
        <v>402</v>
      </c>
      <c r="C548" s="18">
        <v>164118.61672799996</v>
      </c>
      <c r="D548" s="18">
        <v>35429.695700000004</v>
      </c>
      <c r="E548" s="18">
        <v>101376.99897999999</v>
      </c>
      <c r="F548" s="18">
        <v>27311.922048</v>
      </c>
    </row>
    <row r="549" spans="1:6" x14ac:dyDescent="0.35">
      <c r="A549" s="17" t="s">
        <v>388</v>
      </c>
      <c r="B549" s="17" t="s">
        <v>403</v>
      </c>
      <c r="C549" s="18">
        <v>185390.13819999996</v>
      </c>
      <c r="D549" s="18">
        <v>15856.191199999997</v>
      </c>
      <c r="E549" s="18">
        <v>139019.98326000001</v>
      </c>
      <c r="F549" s="18">
        <v>30513.963740000003</v>
      </c>
    </row>
    <row r="550" spans="1:6" x14ac:dyDescent="0.35">
      <c r="A550" s="17" t="s">
        <v>388</v>
      </c>
      <c r="B550" s="17" t="s">
        <v>404</v>
      </c>
      <c r="C550" s="18">
        <v>70138.821513999981</v>
      </c>
      <c r="D550" s="18">
        <v>5856.6124140000002</v>
      </c>
      <c r="E550" s="18">
        <v>55743.578300000008</v>
      </c>
      <c r="F550" s="18">
        <v>8538.630799999999</v>
      </c>
    </row>
    <row r="551" spans="1:6" x14ac:dyDescent="0.35">
      <c r="A551" s="17" t="s">
        <v>388</v>
      </c>
      <c r="B551" s="17" t="s">
        <v>405</v>
      </c>
      <c r="C551" s="18">
        <v>56775.94390999998</v>
      </c>
      <c r="D551" s="18">
        <v>16063.390000000003</v>
      </c>
      <c r="E551" s="18">
        <v>40712.553910000002</v>
      </c>
      <c r="F551" s="18">
        <v>0</v>
      </c>
    </row>
    <row r="552" spans="1:6" x14ac:dyDescent="0.35">
      <c r="A552" s="17" t="s">
        <v>388</v>
      </c>
      <c r="B552" s="17" t="s">
        <v>406</v>
      </c>
      <c r="C552" s="18">
        <v>64948.302678</v>
      </c>
      <c r="D552" s="18">
        <v>733.22182799999996</v>
      </c>
      <c r="E552" s="18">
        <v>64215.080849999998</v>
      </c>
      <c r="F552" s="18">
        <v>0</v>
      </c>
    </row>
    <row r="553" spans="1:6" x14ac:dyDescent="0.35">
      <c r="A553" s="17" t="s">
        <v>388</v>
      </c>
      <c r="B553" s="17" t="s">
        <v>407</v>
      </c>
      <c r="C553" s="18">
        <v>90153.236623999983</v>
      </c>
      <c r="D553" s="18">
        <v>7484.0463519999994</v>
      </c>
      <c r="E553" s="18">
        <v>61507.432580000001</v>
      </c>
      <c r="F553" s="18">
        <v>21161.757692000003</v>
      </c>
    </row>
    <row r="554" spans="1:6" x14ac:dyDescent="0.35">
      <c r="A554" s="17" t="s">
        <v>388</v>
      </c>
      <c r="B554" s="17" t="s">
        <v>791</v>
      </c>
      <c r="C554" s="18">
        <v>49954.757131999992</v>
      </c>
      <c r="D554" s="18">
        <v>11426.760901999998</v>
      </c>
      <c r="E554" s="18">
        <v>30009.673029999994</v>
      </c>
      <c r="F554" s="18">
        <v>8518.3232000000007</v>
      </c>
    </row>
    <row r="555" spans="1:6" x14ac:dyDescent="0.35">
      <c r="A555" s="17" t="s">
        <v>388</v>
      </c>
      <c r="B555" s="17" t="s">
        <v>792</v>
      </c>
      <c r="C555" s="18">
        <v>90158.449750000014</v>
      </c>
      <c r="D555" s="18">
        <v>23467.587639999998</v>
      </c>
      <c r="E555" s="18">
        <v>56610.78931</v>
      </c>
      <c r="F555" s="18">
        <v>10080.072800000002</v>
      </c>
    </row>
    <row r="556" spans="1:6" x14ac:dyDescent="0.35">
      <c r="A556" s="17" t="s">
        <v>388</v>
      </c>
      <c r="B556" s="17" t="s">
        <v>408</v>
      </c>
      <c r="C556" s="18">
        <v>4234</v>
      </c>
      <c r="D556" s="18">
        <v>0</v>
      </c>
      <c r="E556" s="18">
        <v>4234</v>
      </c>
      <c r="F556" s="18">
        <v>0</v>
      </c>
    </row>
    <row r="557" spans="1:6" x14ac:dyDescent="0.35">
      <c r="A557" s="17" t="s">
        <v>388</v>
      </c>
      <c r="B557" s="17" t="s">
        <v>409</v>
      </c>
      <c r="C557" s="18">
        <v>29509.419099999999</v>
      </c>
      <c r="D557" s="18">
        <v>110.65759999999999</v>
      </c>
      <c r="E557" s="18">
        <v>7514.7695000000003</v>
      </c>
      <c r="F557" s="18">
        <v>21883.992000000002</v>
      </c>
    </row>
    <row r="558" spans="1:6" ht="29" x14ac:dyDescent="0.35">
      <c r="A558" s="17" t="s">
        <v>388</v>
      </c>
      <c r="B558" s="17" t="s">
        <v>410</v>
      </c>
      <c r="C558" s="18">
        <v>167337.60465200001</v>
      </c>
      <c r="D558" s="18">
        <v>88221.250550000026</v>
      </c>
      <c r="E558" s="18">
        <v>55192.898229999992</v>
      </c>
      <c r="F558" s="18">
        <v>23923.455871999999</v>
      </c>
    </row>
    <row r="559" spans="1:6" x14ac:dyDescent="0.35">
      <c r="A559" s="17" t="s">
        <v>388</v>
      </c>
      <c r="B559" s="17" t="s">
        <v>411</v>
      </c>
      <c r="C559" s="18">
        <v>59896.26952200001</v>
      </c>
      <c r="D559" s="18">
        <v>4812.1472620000004</v>
      </c>
      <c r="E559" s="18">
        <v>36694.765059999998</v>
      </c>
      <c r="F559" s="18">
        <v>18389.357199999999</v>
      </c>
    </row>
    <row r="560" spans="1:6" x14ac:dyDescent="0.35">
      <c r="A560" s="17" t="s">
        <v>388</v>
      </c>
      <c r="B560" s="17" t="s">
        <v>793</v>
      </c>
      <c r="C560" s="18">
        <v>94331.791316000032</v>
      </c>
      <c r="D560" s="18">
        <v>7806.4575560000021</v>
      </c>
      <c r="E560" s="18">
        <v>47970.251679999994</v>
      </c>
      <c r="F560" s="18">
        <v>38555.08208</v>
      </c>
    </row>
    <row r="561" spans="1:6" x14ac:dyDescent="0.35">
      <c r="A561" s="17" t="s">
        <v>412</v>
      </c>
      <c r="B561" s="17" t="s">
        <v>413</v>
      </c>
      <c r="C561" s="18">
        <v>3000.5282585</v>
      </c>
      <c r="D561" s="18">
        <v>2049.1827585000001</v>
      </c>
      <c r="E561" s="18">
        <v>951.34550000000002</v>
      </c>
      <c r="F561" s="18">
        <v>0</v>
      </c>
    </row>
    <row r="562" spans="1:6" x14ac:dyDescent="0.35">
      <c r="A562" s="17" t="s">
        <v>412</v>
      </c>
      <c r="B562" s="17" t="s">
        <v>794</v>
      </c>
      <c r="C562" s="18">
        <v>24533.108990000001</v>
      </c>
      <c r="D562" s="18">
        <v>13027.48179</v>
      </c>
      <c r="E562" s="18">
        <v>9890.7792000000009</v>
      </c>
      <c r="F562" s="18">
        <v>1614.848</v>
      </c>
    </row>
    <row r="563" spans="1:6" x14ac:dyDescent="0.35">
      <c r="A563" s="17" t="s">
        <v>412</v>
      </c>
      <c r="B563" s="17" t="s">
        <v>414</v>
      </c>
      <c r="C563" s="18">
        <v>13025.544735999998</v>
      </c>
      <c r="D563" s="18">
        <v>7233.0442360000006</v>
      </c>
      <c r="E563" s="18">
        <v>5792.5004999999992</v>
      </c>
      <c r="F563" s="18">
        <v>0</v>
      </c>
    </row>
    <row r="564" spans="1:6" x14ac:dyDescent="0.35">
      <c r="A564" s="17" t="s">
        <v>412</v>
      </c>
      <c r="B564" s="17" t="s">
        <v>415</v>
      </c>
      <c r="C564" s="18">
        <v>30753.133514000001</v>
      </c>
      <c r="D564" s="18">
        <v>7876.322314</v>
      </c>
      <c r="E564" s="18">
        <v>22876.811199999996</v>
      </c>
      <c r="F564" s="18">
        <v>0</v>
      </c>
    </row>
    <row r="565" spans="1:6" x14ac:dyDescent="0.35">
      <c r="A565" s="17" t="s">
        <v>412</v>
      </c>
      <c r="B565" s="17" t="s">
        <v>416</v>
      </c>
      <c r="C565" s="18">
        <v>16205.661461999998</v>
      </c>
      <c r="D565" s="18">
        <v>8598.7708819999989</v>
      </c>
      <c r="E565" s="18">
        <v>6140.665579999999</v>
      </c>
      <c r="F565" s="18">
        <v>1466.2250000000001</v>
      </c>
    </row>
    <row r="566" spans="1:6" x14ac:dyDescent="0.35">
      <c r="A566" s="17" t="s">
        <v>412</v>
      </c>
      <c r="B566" s="17" t="s">
        <v>418</v>
      </c>
      <c r="C566" s="18">
        <v>3870.6636959999996</v>
      </c>
      <c r="D566" s="18">
        <v>59.746895999999992</v>
      </c>
      <c r="E566" s="18">
        <v>3805.4169999999995</v>
      </c>
      <c r="F566" s="18">
        <v>5.4997999999999996</v>
      </c>
    </row>
    <row r="567" spans="1:6" x14ac:dyDescent="0.35">
      <c r="A567" s="17" t="s">
        <v>412</v>
      </c>
      <c r="B567" s="17" t="s">
        <v>419</v>
      </c>
      <c r="C567" s="18">
        <v>164945.62091599999</v>
      </c>
      <c r="D567" s="18">
        <v>59557.644016000006</v>
      </c>
      <c r="E567" s="18">
        <v>103773.12889999998</v>
      </c>
      <c r="F567" s="18">
        <v>1614.848</v>
      </c>
    </row>
    <row r="568" spans="1:6" x14ac:dyDescent="0.35">
      <c r="A568" s="17" t="s">
        <v>412</v>
      </c>
      <c r="B568" s="17" t="s">
        <v>420</v>
      </c>
      <c r="C568" s="18">
        <v>58212.6484748</v>
      </c>
      <c r="D568" s="18">
        <v>16045.617890000001</v>
      </c>
      <c r="E568" s="18">
        <v>41009.06134</v>
      </c>
      <c r="F568" s="18">
        <v>1157.9692448000001</v>
      </c>
    </row>
    <row r="569" spans="1:6" x14ac:dyDescent="0.35">
      <c r="A569" s="17" t="s">
        <v>412</v>
      </c>
      <c r="B569" s="17" t="s">
        <v>421</v>
      </c>
      <c r="C569" s="18">
        <v>232622.66615399992</v>
      </c>
      <c r="D569" s="18">
        <v>92229.248004000008</v>
      </c>
      <c r="E569" s="18">
        <v>137778.94815000001</v>
      </c>
      <c r="F569" s="18">
        <v>2614.4699999999998</v>
      </c>
    </row>
    <row r="570" spans="1:6" x14ac:dyDescent="0.35">
      <c r="A570" s="17" t="s">
        <v>412</v>
      </c>
      <c r="B570" s="17" t="s">
        <v>937</v>
      </c>
      <c r="C570" s="18">
        <v>34397.228472000003</v>
      </c>
      <c r="D570" s="18">
        <v>27732.022111999999</v>
      </c>
      <c r="E570" s="18">
        <v>6665.2063599999983</v>
      </c>
      <c r="F570" s="18">
        <v>0</v>
      </c>
    </row>
    <row r="571" spans="1:6" x14ac:dyDescent="0.35">
      <c r="A571" s="17" t="s">
        <v>412</v>
      </c>
      <c r="B571" s="17" t="s">
        <v>422</v>
      </c>
      <c r="C571" s="18">
        <v>44817.528019999998</v>
      </c>
      <c r="D571" s="18">
        <v>16171.3248</v>
      </c>
      <c r="E571" s="18">
        <v>28646.203220000003</v>
      </c>
      <c r="F571" s="18">
        <v>0</v>
      </c>
    </row>
    <row r="572" spans="1:6" x14ac:dyDescent="0.35">
      <c r="A572" s="17" t="s">
        <v>412</v>
      </c>
      <c r="B572" s="17" t="s">
        <v>423</v>
      </c>
      <c r="C572" s="18">
        <v>88366.186771999986</v>
      </c>
      <c r="D572" s="18">
        <v>29053.147992000002</v>
      </c>
      <c r="E572" s="18">
        <v>59293.974220000018</v>
      </c>
      <c r="F572" s="18">
        <v>19.06456</v>
      </c>
    </row>
    <row r="573" spans="1:6" x14ac:dyDescent="0.35">
      <c r="A573" s="17" t="s">
        <v>412</v>
      </c>
      <c r="B573" s="17" t="s">
        <v>424</v>
      </c>
      <c r="C573" s="18">
        <v>46135.520090000005</v>
      </c>
      <c r="D573" s="18">
        <v>10074.211670000002</v>
      </c>
      <c r="E573" s="18">
        <v>30510.26842</v>
      </c>
      <c r="F573" s="18">
        <v>5551.04</v>
      </c>
    </row>
    <row r="574" spans="1:6" ht="29" x14ac:dyDescent="0.35">
      <c r="A574" s="17" t="s">
        <v>412</v>
      </c>
      <c r="B574" s="17" t="s">
        <v>795</v>
      </c>
      <c r="C574" s="18">
        <v>130898.66745199998</v>
      </c>
      <c r="D574" s="18">
        <v>24315.980282000004</v>
      </c>
      <c r="E574" s="18">
        <v>106516.68956999997</v>
      </c>
      <c r="F574" s="18">
        <v>65.997600000000006</v>
      </c>
    </row>
    <row r="575" spans="1:6" x14ac:dyDescent="0.35">
      <c r="A575" s="17" t="s">
        <v>412</v>
      </c>
      <c r="B575" s="17" t="s">
        <v>425</v>
      </c>
      <c r="C575" s="19"/>
      <c r="D575" s="19"/>
      <c r="E575" s="19"/>
      <c r="F575" s="19"/>
    </row>
    <row r="576" spans="1:6" x14ac:dyDescent="0.35">
      <c r="A576" s="17" t="s">
        <v>412</v>
      </c>
      <c r="B576" s="17" t="s">
        <v>426</v>
      </c>
      <c r="C576" s="18">
        <v>34058.924650000001</v>
      </c>
      <c r="D576" s="18">
        <v>15382.748679999995</v>
      </c>
      <c r="E576" s="18">
        <v>18676.175970000004</v>
      </c>
      <c r="F576" s="18">
        <v>0</v>
      </c>
    </row>
    <row r="577" spans="1:6" x14ac:dyDescent="0.35">
      <c r="A577" s="17" t="s">
        <v>412</v>
      </c>
      <c r="B577" s="17" t="s">
        <v>427</v>
      </c>
      <c r="C577" s="18">
        <v>61528.686991999988</v>
      </c>
      <c r="D577" s="18">
        <v>22958.437171999998</v>
      </c>
      <c r="E577" s="18">
        <v>38570.24981999999</v>
      </c>
      <c r="F577" s="18">
        <v>0</v>
      </c>
    </row>
    <row r="578" spans="1:6" x14ac:dyDescent="0.35">
      <c r="A578" s="17" t="s">
        <v>412</v>
      </c>
      <c r="B578" s="17" t="s">
        <v>938</v>
      </c>
      <c r="C578" s="18">
        <v>46080.875220700007</v>
      </c>
      <c r="D578" s="18">
        <v>7615.6119206999992</v>
      </c>
      <c r="E578" s="18">
        <v>38465.263299999999</v>
      </c>
      <c r="F578" s="18">
        <v>0</v>
      </c>
    </row>
    <row r="579" spans="1:6" x14ac:dyDescent="0.35">
      <c r="A579" s="17" t="s">
        <v>412</v>
      </c>
      <c r="B579" s="17" t="s">
        <v>939</v>
      </c>
      <c r="C579" s="18">
        <v>118994.45093600004</v>
      </c>
      <c r="D579" s="18">
        <v>30304.885836000001</v>
      </c>
      <c r="E579" s="18">
        <v>88689.565100000007</v>
      </c>
      <c r="F579" s="18">
        <v>0</v>
      </c>
    </row>
    <row r="580" spans="1:6" x14ac:dyDescent="0.35">
      <c r="A580" s="17" t="s">
        <v>412</v>
      </c>
      <c r="B580" s="17" t="s">
        <v>428</v>
      </c>
      <c r="C580" s="18">
        <v>39905.562650000007</v>
      </c>
      <c r="D580" s="18">
        <v>19543.028119999999</v>
      </c>
      <c r="E580" s="18">
        <v>20362.534530000001</v>
      </c>
      <c r="F580" s="18">
        <v>0</v>
      </c>
    </row>
    <row r="581" spans="1:6" x14ac:dyDescent="0.35">
      <c r="A581" s="17" t="s">
        <v>412</v>
      </c>
      <c r="B581" s="17" t="s">
        <v>940</v>
      </c>
      <c r="C581" s="18">
        <v>33935.475459999994</v>
      </c>
      <c r="D581" s="18">
        <v>10174.054839999999</v>
      </c>
      <c r="E581" s="18">
        <v>21339.14862</v>
      </c>
      <c r="F581" s="18">
        <v>2422.2719999999999</v>
      </c>
    </row>
    <row r="582" spans="1:6" x14ac:dyDescent="0.35">
      <c r="A582" s="17" t="s">
        <v>412</v>
      </c>
      <c r="B582" s="17" t="s">
        <v>429</v>
      </c>
      <c r="C582" s="18">
        <v>1666.9659999999999</v>
      </c>
      <c r="D582" s="18">
        <v>1666.9659999999999</v>
      </c>
      <c r="E582" s="18">
        <v>0</v>
      </c>
      <c r="F582" s="18">
        <v>0</v>
      </c>
    </row>
    <row r="583" spans="1:6" x14ac:dyDescent="0.35">
      <c r="A583" s="17" t="s">
        <v>412</v>
      </c>
      <c r="B583" s="17" t="s">
        <v>430</v>
      </c>
      <c r="C583" s="18">
        <v>12233.610501199999</v>
      </c>
      <c r="D583" s="18">
        <v>8493.7535912000003</v>
      </c>
      <c r="E583" s="18">
        <v>3732.8849999999993</v>
      </c>
      <c r="F583" s="18">
        <v>6.9719100000000003</v>
      </c>
    </row>
    <row r="584" spans="1:6" ht="29" x14ac:dyDescent="0.35">
      <c r="A584" s="17" t="s">
        <v>412</v>
      </c>
      <c r="B584" s="17" t="s">
        <v>941</v>
      </c>
      <c r="C584" s="18">
        <v>16746.242462499995</v>
      </c>
      <c r="D584" s="18">
        <v>8555.3591025000005</v>
      </c>
      <c r="E584" s="18">
        <v>6676.9633599999997</v>
      </c>
      <c r="F584" s="18">
        <v>1513.92</v>
      </c>
    </row>
    <row r="585" spans="1:6" ht="29" x14ac:dyDescent="0.35">
      <c r="A585" s="17" t="s">
        <v>412</v>
      </c>
      <c r="B585" s="17" t="s">
        <v>431</v>
      </c>
      <c r="C585" s="18">
        <v>107824.04733000002</v>
      </c>
      <c r="D585" s="18">
        <v>30458.984389999998</v>
      </c>
      <c r="E585" s="18">
        <v>77365.062940000003</v>
      </c>
      <c r="F585" s="18">
        <v>0</v>
      </c>
    </row>
    <row r="586" spans="1:6" x14ac:dyDescent="0.35">
      <c r="A586" s="17" t="s">
        <v>412</v>
      </c>
      <c r="B586" s="17" t="s">
        <v>796</v>
      </c>
      <c r="C586" s="18">
        <v>40974.119893999989</v>
      </c>
      <c r="D586" s="18">
        <v>8021.4545939999998</v>
      </c>
      <c r="E586" s="18">
        <v>32952.665300000001</v>
      </c>
      <c r="F586" s="18">
        <v>0</v>
      </c>
    </row>
    <row r="587" spans="1:6" ht="29" x14ac:dyDescent="0.35">
      <c r="A587" s="17" t="s">
        <v>412</v>
      </c>
      <c r="B587" s="17" t="s">
        <v>942</v>
      </c>
      <c r="C587" s="19"/>
      <c r="D587" s="19"/>
      <c r="E587" s="19"/>
      <c r="F587" s="19"/>
    </row>
    <row r="588" spans="1:6" ht="29" x14ac:dyDescent="0.35">
      <c r="A588" s="17" t="s">
        <v>412</v>
      </c>
      <c r="B588" s="17" t="s">
        <v>943</v>
      </c>
      <c r="C588" s="18">
        <v>30878.878895000002</v>
      </c>
      <c r="D588" s="18">
        <v>20626.606879999996</v>
      </c>
      <c r="E588" s="18">
        <v>9441.6514999999999</v>
      </c>
      <c r="F588" s="18">
        <v>810.62051499999995</v>
      </c>
    </row>
    <row r="589" spans="1:6" x14ac:dyDescent="0.35">
      <c r="A589" s="17" t="s">
        <v>412</v>
      </c>
      <c r="B589" s="17" t="s">
        <v>944</v>
      </c>
      <c r="C589" s="18">
        <v>33920.703885999996</v>
      </c>
      <c r="D589" s="18">
        <v>2855.3183259999996</v>
      </c>
      <c r="E589" s="18">
        <v>31035.391000000003</v>
      </c>
      <c r="F589" s="18">
        <v>29.99456</v>
      </c>
    </row>
    <row r="590" spans="1:6" ht="29" x14ac:dyDescent="0.35">
      <c r="A590" s="17" t="s">
        <v>412</v>
      </c>
      <c r="B590" s="17" t="s">
        <v>797</v>
      </c>
      <c r="C590" s="18">
        <v>22526.834531999997</v>
      </c>
      <c r="D590" s="18">
        <v>12972.682132</v>
      </c>
      <c r="E590" s="18">
        <v>8625.6147999999994</v>
      </c>
      <c r="F590" s="18">
        <v>928.5376</v>
      </c>
    </row>
    <row r="591" spans="1:6" x14ac:dyDescent="0.35">
      <c r="A591" s="17" t="s">
        <v>412</v>
      </c>
      <c r="B591" s="17" t="s">
        <v>740</v>
      </c>
      <c r="C591" s="18">
        <v>27343.370313999993</v>
      </c>
      <c r="D591" s="18">
        <v>5534.363365000002</v>
      </c>
      <c r="E591" s="18">
        <v>20217.582499999997</v>
      </c>
      <c r="F591" s="18">
        <v>1591.4244490000001</v>
      </c>
    </row>
    <row r="592" spans="1:6" x14ac:dyDescent="0.35">
      <c r="A592" s="17" t="s">
        <v>412</v>
      </c>
      <c r="B592" s="17" t="s">
        <v>432</v>
      </c>
      <c r="C592" s="18">
        <v>11404.498632499999</v>
      </c>
      <c r="D592" s="18">
        <v>1383.0253325000001</v>
      </c>
      <c r="E592" s="18">
        <v>10021.4733</v>
      </c>
      <c r="F592" s="18">
        <v>0</v>
      </c>
    </row>
    <row r="593" spans="1:6" ht="29" x14ac:dyDescent="0.35">
      <c r="A593" s="17" t="s">
        <v>412</v>
      </c>
      <c r="B593" s="17" t="s">
        <v>798</v>
      </c>
      <c r="C593" s="18">
        <v>18083.022280000001</v>
      </c>
      <c r="D593" s="18">
        <v>3896.2118500000001</v>
      </c>
      <c r="E593" s="18">
        <v>6299.2884000000004</v>
      </c>
      <c r="F593" s="18">
        <v>7887.5220300000001</v>
      </c>
    </row>
    <row r="594" spans="1:6" ht="29" x14ac:dyDescent="0.35">
      <c r="A594" s="17" t="s">
        <v>412</v>
      </c>
      <c r="B594" s="17" t="s">
        <v>945</v>
      </c>
      <c r="C594" s="18">
        <v>9240.0543859999998</v>
      </c>
      <c r="D594" s="18">
        <v>5332.4665019999993</v>
      </c>
      <c r="E594" s="18">
        <v>3563.0929699999997</v>
      </c>
      <c r="F594" s="18">
        <v>344.49491399999999</v>
      </c>
    </row>
    <row r="595" spans="1:6" ht="29" x14ac:dyDescent="0.35">
      <c r="A595" s="17" t="s">
        <v>412</v>
      </c>
      <c r="B595" s="17" t="s">
        <v>946</v>
      </c>
      <c r="C595" s="18">
        <v>37838.177395999992</v>
      </c>
      <c r="D595" s="18">
        <v>8372.0182359999999</v>
      </c>
      <c r="E595" s="18">
        <v>29466.159159999992</v>
      </c>
      <c r="F595" s="18">
        <v>0</v>
      </c>
    </row>
    <row r="596" spans="1:6" ht="29" x14ac:dyDescent="0.35">
      <c r="A596" s="17" t="s">
        <v>412</v>
      </c>
      <c r="B596" s="17" t="s">
        <v>947</v>
      </c>
      <c r="C596" s="18">
        <v>29920.307890000007</v>
      </c>
      <c r="D596" s="18">
        <v>8918.512999999999</v>
      </c>
      <c r="E596" s="18">
        <v>21001.794889999997</v>
      </c>
      <c r="F596" s="18">
        <v>0</v>
      </c>
    </row>
    <row r="597" spans="1:6" ht="29" x14ac:dyDescent="0.35">
      <c r="A597" s="17" t="s">
        <v>412</v>
      </c>
      <c r="B597" s="17" t="s">
        <v>948</v>
      </c>
      <c r="C597" s="18">
        <v>33174.344767999995</v>
      </c>
      <c r="D597" s="18">
        <v>17258.704767999996</v>
      </c>
      <c r="E597" s="18">
        <v>15915.639999999998</v>
      </c>
      <c r="F597" s="18">
        <v>0</v>
      </c>
    </row>
    <row r="598" spans="1:6" ht="29" x14ac:dyDescent="0.35">
      <c r="A598" s="17" t="s">
        <v>412</v>
      </c>
      <c r="B598" s="17" t="s">
        <v>433</v>
      </c>
      <c r="C598" s="18">
        <v>16475.911180000003</v>
      </c>
      <c r="D598" s="18">
        <v>3652.0896799999996</v>
      </c>
      <c r="E598" s="18">
        <v>12823.821499999998</v>
      </c>
      <c r="F598" s="18">
        <v>0</v>
      </c>
    </row>
    <row r="599" spans="1:6" x14ac:dyDescent="0.35">
      <c r="A599" s="17" t="s">
        <v>412</v>
      </c>
      <c r="B599" s="17" t="s">
        <v>434</v>
      </c>
      <c r="C599" s="18">
        <v>17668.567139999996</v>
      </c>
      <c r="D599" s="18">
        <v>10043.449307999999</v>
      </c>
      <c r="E599" s="18">
        <v>7462.4249999999993</v>
      </c>
      <c r="F599" s="18">
        <v>162.69283200000001</v>
      </c>
    </row>
    <row r="600" spans="1:6" x14ac:dyDescent="0.35">
      <c r="A600" s="17" t="s">
        <v>412</v>
      </c>
      <c r="B600" s="17" t="s">
        <v>435</v>
      </c>
      <c r="C600" s="18">
        <v>4479.3141680000008</v>
      </c>
      <c r="D600" s="18">
        <v>3632.5141680000002</v>
      </c>
      <c r="E600" s="18">
        <v>846.8</v>
      </c>
      <c r="F600" s="18">
        <v>0</v>
      </c>
    </row>
    <row r="601" spans="1:6" x14ac:dyDescent="0.35">
      <c r="A601" s="17" t="s">
        <v>412</v>
      </c>
      <c r="B601" s="17" t="s">
        <v>436</v>
      </c>
      <c r="C601" s="18">
        <v>55049.402118000005</v>
      </c>
      <c r="D601" s="18">
        <v>6583.1708200000003</v>
      </c>
      <c r="E601" s="18">
        <v>48207.960689999993</v>
      </c>
      <c r="F601" s="18">
        <v>258.27060799999998</v>
      </c>
    </row>
    <row r="602" spans="1:6" x14ac:dyDescent="0.35">
      <c r="A602" s="17" t="s">
        <v>412</v>
      </c>
      <c r="B602" s="17" t="s">
        <v>437</v>
      </c>
      <c r="C602" s="18">
        <v>64755.629944</v>
      </c>
      <c r="D602" s="18">
        <v>18914.746184000003</v>
      </c>
      <c r="E602" s="18">
        <v>41534.806959999994</v>
      </c>
      <c r="F602" s="18">
        <v>4306.0768000000007</v>
      </c>
    </row>
    <row r="603" spans="1:6" x14ac:dyDescent="0.35">
      <c r="A603" s="17" t="s">
        <v>412</v>
      </c>
      <c r="B603" s="17" t="s">
        <v>949</v>
      </c>
      <c r="C603" s="18">
        <v>24265.191992</v>
      </c>
      <c r="D603" s="18">
        <v>11742.844792000002</v>
      </c>
      <c r="E603" s="18">
        <v>12522.347199999998</v>
      </c>
      <c r="F603" s="18">
        <v>0</v>
      </c>
    </row>
    <row r="604" spans="1:6" x14ac:dyDescent="0.35">
      <c r="A604" s="17" t="s">
        <v>412</v>
      </c>
      <c r="B604" s="17" t="s">
        <v>438</v>
      </c>
      <c r="C604" s="18">
        <v>24490.941614000003</v>
      </c>
      <c r="D604" s="18">
        <v>14848.034114</v>
      </c>
      <c r="E604" s="18">
        <v>9642.9074999999993</v>
      </c>
      <c r="F604" s="18">
        <v>0</v>
      </c>
    </row>
    <row r="605" spans="1:6" x14ac:dyDescent="0.35">
      <c r="A605" s="17" t="s">
        <v>412</v>
      </c>
      <c r="B605" s="17" t="s">
        <v>439</v>
      </c>
      <c r="C605" s="18">
        <v>39658.534252000012</v>
      </c>
      <c r="D605" s="18">
        <v>4084.9960420000002</v>
      </c>
      <c r="E605" s="18">
        <v>32545.698209999999</v>
      </c>
      <c r="F605" s="18">
        <v>3027.84</v>
      </c>
    </row>
    <row r="606" spans="1:6" x14ac:dyDescent="0.35">
      <c r="A606" s="17" t="s">
        <v>412</v>
      </c>
      <c r="B606" s="17" t="s">
        <v>799</v>
      </c>
      <c r="C606" s="18">
        <v>35176.982715999999</v>
      </c>
      <c r="D606" s="18">
        <v>22223.541996000007</v>
      </c>
      <c r="E606" s="18">
        <v>12795.57152</v>
      </c>
      <c r="F606" s="18">
        <v>157.86920000000001</v>
      </c>
    </row>
    <row r="607" spans="1:6" x14ac:dyDescent="0.35">
      <c r="A607" s="17" t="s">
        <v>412</v>
      </c>
      <c r="B607" s="17" t="s">
        <v>440</v>
      </c>
      <c r="C607" s="18">
        <v>80299.270967999997</v>
      </c>
      <c r="D607" s="18">
        <v>26537.137077999996</v>
      </c>
      <c r="E607" s="18">
        <v>48458.745729999988</v>
      </c>
      <c r="F607" s="18">
        <v>5303.3881600000004</v>
      </c>
    </row>
    <row r="608" spans="1:6" x14ac:dyDescent="0.35">
      <c r="A608" s="17" t="s">
        <v>412</v>
      </c>
      <c r="B608" s="17" t="s">
        <v>749</v>
      </c>
      <c r="C608" s="18">
        <v>9277.3832634999999</v>
      </c>
      <c r="D608" s="18">
        <v>4868.7541435000003</v>
      </c>
      <c r="E608" s="18">
        <v>4408.6291199999996</v>
      </c>
      <c r="F608" s="18">
        <v>0</v>
      </c>
    </row>
    <row r="609" spans="1:6" x14ac:dyDescent="0.35">
      <c r="A609" s="17" t="s">
        <v>412</v>
      </c>
      <c r="B609" s="17" t="s">
        <v>441</v>
      </c>
      <c r="C609" s="18">
        <v>10907.257369999999</v>
      </c>
      <c r="D609" s="18">
        <v>8145.0653699999984</v>
      </c>
      <c r="E609" s="18">
        <v>2762.192</v>
      </c>
      <c r="F609" s="18">
        <v>0</v>
      </c>
    </row>
    <row r="610" spans="1:6" x14ac:dyDescent="0.35">
      <c r="A610" s="17" t="s">
        <v>412</v>
      </c>
      <c r="B610" s="17" t="s">
        <v>442</v>
      </c>
      <c r="C610" s="18">
        <v>6811.7444559999994</v>
      </c>
      <c r="D610" s="18">
        <v>2464.2936559999998</v>
      </c>
      <c r="E610" s="18">
        <v>4347.4508000000005</v>
      </c>
      <c r="F610" s="18">
        <v>0</v>
      </c>
    </row>
    <row r="611" spans="1:6" x14ac:dyDescent="0.35">
      <c r="A611" s="17" t="s">
        <v>443</v>
      </c>
      <c r="B611" s="17" t="s">
        <v>444</v>
      </c>
      <c r="C611" s="18">
        <v>38605.287248000001</v>
      </c>
      <c r="D611" s="18">
        <v>4360.2705179999994</v>
      </c>
      <c r="E611" s="18">
        <v>23126.135769999997</v>
      </c>
      <c r="F611" s="18">
        <v>11118.880959999999</v>
      </c>
    </row>
    <row r="612" spans="1:6" x14ac:dyDescent="0.35">
      <c r="A612" s="17" t="s">
        <v>443</v>
      </c>
      <c r="B612" s="17" t="s">
        <v>445</v>
      </c>
      <c r="C612" s="18">
        <v>3717.602594</v>
      </c>
      <c r="D612" s="18">
        <v>1943.9075939999998</v>
      </c>
      <c r="E612" s="18">
        <v>1773.6950000000002</v>
      </c>
      <c r="F612" s="18">
        <v>0</v>
      </c>
    </row>
    <row r="613" spans="1:6" x14ac:dyDescent="0.35">
      <c r="A613" s="17" t="s">
        <v>443</v>
      </c>
      <c r="B613" s="17" t="s">
        <v>446</v>
      </c>
      <c r="C613" s="18">
        <v>34360.186213999994</v>
      </c>
      <c r="D613" s="18">
        <v>19220.527974000001</v>
      </c>
      <c r="E613" s="18">
        <v>15139.658239999997</v>
      </c>
      <c r="F613" s="18">
        <v>0</v>
      </c>
    </row>
    <row r="614" spans="1:6" x14ac:dyDescent="0.35">
      <c r="A614" s="17" t="s">
        <v>443</v>
      </c>
      <c r="B614" s="17" t="s">
        <v>447</v>
      </c>
      <c r="C614" s="18">
        <v>16378.003771999998</v>
      </c>
      <c r="D614" s="18">
        <v>2534.6772719999999</v>
      </c>
      <c r="E614" s="18">
        <v>13843.326499999999</v>
      </c>
      <c r="F614" s="18">
        <v>0</v>
      </c>
    </row>
    <row r="615" spans="1:6" x14ac:dyDescent="0.35">
      <c r="A615" s="17" t="s">
        <v>443</v>
      </c>
      <c r="B615" s="17" t="s">
        <v>800</v>
      </c>
      <c r="C615" s="18">
        <v>206278.85349499999</v>
      </c>
      <c r="D615" s="18">
        <v>24581.449710000004</v>
      </c>
      <c r="E615" s="18">
        <v>115026.09833000001</v>
      </c>
      <c r="F615" s="18">
        <v>66671.305455000009</v>
      </c>
    </row>
    <row r="616" spans="1:6" x14ac:dyDescent="0.35">
      <c r="A616" s="17" t="s">
        <v>443</v>
      </c>
      <c r="B616" s="17" t="s">
        <v>448</v>
      </c>
      <c r="C616" s="18">
        <v>4951.15553</v>
      </c>
      <c r="D616" s="18">
        <v>794.62053000000003</v>
      </c>
      <c r="E616" s="18">
        <v>4156.5349999999999</v>
      </c>
      <c r="F616" s="18">
        <v>0</v>
      </c>
    </row>
    <row r="617" spans="1:6" x14ac:dyDescent="0.35">
      <c r="A617" s="17" t="s">
        <v>443</v>
      </c>
      <c r="B617" s="17" t="s">
        <v>449</v>
      </c>
      <c r="C617" s="18">
        <v>15216.132065999998</v>
      </c>
      <c r="D617" s="18">
        <v>10995.304565999999</v>
      </c>
      <c r="E617" s="18">
        <v>4220.8274999999994</v>
      </c>
      <c r="F617" s="18">
        <v>0</v>
      </c>
    </row>
    <row r="618" spans="1:6" x14ac:dyDescent="0.35">
      <c r="A618" s="17" t="s">
        <v>443</v>
      </c>
      <c r="B618" s="17" t="s">
        <v>801</v>
      </c>
      <c r="C618" s="18">
        <v>24318.151049999993</v>
      </c>
      <c r="D618" s="18">
        <v>8709.5340499999984</v>
      </c>
      <c r="E618" s="18">
        <v>15608.616999999998</v>
      </c>
      <c r="F618" s="18">
        <v>0</v>
      </c>
    </row>
    <row r="619" spans="1:6" ht="29" x14ac:dyDescent="0.35">
      <c r="A619" s="17" t="s">
        <v>443</v>
      </c>
      <c r="B619" s="17" t="s">
        <v>450</v>
      </c>
      <c r="C619" s="18">
        <v>4056.9597939999999</v>
      </c>
      <c r="D619" s="18">
        <v>4056.9597939999999</v>
      </c>
      <c r="E619" s="18">
        <v>0</v>
      </c>
      <c r="F619" s="18">
        <v>0</v>
      </c>
    </row>
    <row r="620" spans="1:6" x14ac:dyDescent="0.35">
      <c r="A620" s="17" t="s">
        <v>443</v>
      </c>
      <c r="B620" s="17" t="s">
        <v>451</v>
      </c>
      <c r="C620" s="18">
        <v>14087.769785500001</v>
      </c>
      <c r="D620" s="18">
        <v>9943.1737854999992</v>
      </c>
      <c r="E620" s="18">
        <v>4144.5959999999995</v>
      </c>
      <c r="F620" s="18">
        <v>0</v>
      </c>
    </row>
    <row r="621" spans="1:6" x14ac:dyDescent="0.35">
      <c r="A621" s="17" t="s">
        <v>443</v>
      </c>
      <c r="B621" s="17" t="s">
        <v>452</v>
      </c>
      <c r="C621" s="18">
        <v>6908.4463934999994</v>
      </c>
      <c r="D621" s="18">
        <v>4467.9433934999997</v>
      </c>
      <c r="E621" s="18">
        <v>2440.5030000000002</v>
      </c>
      <c r="F621" s="18">
        <v>0</v>
      </c>
    </row>
    <row r="622" spans="1:6" x14ac:dyDescent="0.35">
      <c r="A622" s="17" t="s">
        <v>443</v>
      </c>
      <c r="B622" s="17" t="s">
        <v>453</v>
      </c>
      <c r="C622" s="18">
        <v>8741.3270400000001</v>
      </c>
      <c r="D622" s="18">
        <v>1714.47054</v>
      </c>
      <c r="E622" s="18">
        <v>7026.8564999999999</v>
      </c>
      <c r="F622" s="18">
        <v>0</v>
      </c>
    </row>
    <row r="623" spans="1:6" x14ac:dyDescent="0.35">
      <c r="A623" s="17" t="s">
        <v>443</v>
      </c>
      <c r="B623" s="17" t="s">
        <v>454</v>
      </c>
      <c r="C623" s="18">
        <v>22407.683076000001</v>
      </c>
      <c r="D623" s="18">
        <v>22350.703076000002</v>
      </c>
      <c r="E623" s="18">
        <v>0</v>
      </c>
      <c r="F623" s="18">
        <v>56.98</v>
      </c>
    </row>
    <row r="624" spans="1:6" x14ac:dyDescent="0.35">
      <c r="A624" s="17" t="s">
        <v>443</v>
      </c>
      <c r="B624" s="17" t="s">
        <v>455</v>
      </c>
      <c r="C624" s="18">
        <v>33907.774843999985</v>
      </c>
      <c r="D624" s="18">
        <v>23821.694043999996</v>
      </c>
      <c r="E624" s="18">
        <v>9833.7608</v>
      </c>
      <c r="F624" s="18">
        <v>252.32</v>
      </c>
    </row>
    <row r="625" spans="1:6" x14ac:dyDescent="0.35">
      <c r="A625" s="17" t="s">
        <v>456</v>
      </c>
      <c r="B625" s="17" t="s">
        <v>457</v>
      </c>
      <c r="C625" s="18">
        <v>6828.9925675000004</v>
      </c>
      <c r="D625" s="18">
        <v>6828.9925675000004</v>
      </c>
      <c r="E625" s="18">
        <v>0</v>
      </c>
      <c r="F625" s="18">
        <v>0</v>
      </c>
    </row>
    <row r="626" spans="1:6" x14ac:dyDescent="0.35">
      <c r="A626" s="17" t="s">
        <v>456</v>
      </c>
      <c r="B626" s="17" t="s">
        <v>711</v>
      </c>
      <c r="C626" s="18">
        <v>7667.343550999999</v>
      </c>
      <c r="D626" s="18">
        <v>7667.343550999999</v>
      </c>
      <c r="E626" s="18">
        <v>0</v>
      </c>
      <c r="F626" s="18">
        <v>0</v>
      </c>
    </row>
    <row r="627" spans="1:6" x14ac:dyDescent="0.35">
      <c r="A627" s="17" t="s">
        <v>456</v>
      </c>
      <c r="B627" s="17" t="s">
        <v>458</v>
      </c>
      <c r="C627" s="18">
        <v>15515.276668200004</v>
      </c>
      <c r="D627" s="18">
        <v>11378.185118200001</v>
      </c>
      <c r="E627" s="18">
        <v>4130.8545100000001</v>
      </c>
      <c r="F627" s="18">
        <v>6.2370399999999995</v>
      </c>
    </row>
    <row r="628" spans="1:6" x14ac:dyDescent="0.35">
      <c r="A628" s="17" t="s">
        <v>456</v>
      </c>
      <c r="B628" s="17" t="s">
        <v>459</v>
      </c>
      <c r="C628" s="18">
        <v>3123.1088494999999</v>
      </c>
      <c r="D628" s="18">
        <v>3123.1088494999999</v>
      </c>
      <c r="E628" s="18">
        <v>0</v>
      </c>
      <c r="F628" s="18">
        <v>0</v>
      </c>
    </row>
    <row r="629" spans="1:6" x14ac:dyDescent="0.35">
      <c r="A629" s="17" t="s">
        <v>456</v>
      </c>
      <c r="B629" s="17" t="s">
        <v>719</v>
      </c>
      <c r="C629" s="18">
        <v>1487.8590944999999</v>
      </c>
      <c r="D629" s="18">
        <v>1469.7191045</v>
      </c>
      <c r="E629" s="18">
        <v>0</v>
      </c>
      <c r="F629" s="18">
        <v>18.139989999999997</v>
      </c>
    </row>
    <row r="630" spans="1:6" x14ac:dyDescent="0.35">
      <c r="A630" s="17" t="s">
        <v>456</v>
      </c>
      <c r="B630" s="17" t="s">
        <v>720</v>
      </c>
      <c r="C630" s="18">
        <v>3490.4685510000004</v>
      </c>
      <c r="D630" s="18">
        <v>3490.4685510000004</v>
      </c>
      <c r="E630" s="18">
        <v>0</v>
      </c>
      <c r="F630" s="18">
        <v>0</v>
      </c>
    </row>
    <row r="631" spans="1:6" x14ac:dyDescent="0.35">
      <c r="A631" s="17" t="s">
        <v>456</v>
      </c>
      <c r="B631" s="17" t="s">
        <v>460</v>
      </c>
      <c r="C631" s="18">
        <v>3091.7127595000006</v>
      </c>
      <c r="D631" s="18">
        <v>3091.7127595000006</v>
      </c>
      <c r="E631" s="18">
        <v>0</v>
      </c>
      <c r="F631" s="18">
        <v>0</v>
      </c>
    </row>
    <row r="632" spans="1:6" x14ac:dyDescent="0.35">
      <c r="A632" s="17" t="s">
        <v>456</v>
      </c>
      <c r="B632" s="17" t="s">
        <v>725</v>
      </c>
      <c r="C632" s="18">
        <v>7738.9956760000005</v>
      </c>
      <c r="D632" s="18">
        <v>7738.9956760000005</v>
      </c>
      <c r="E632" s="18">
        <v>0</v>
      </c>
      <c r="F632" s="18">
        <v>0</v>
      </c>
    </row>
    <row r="633" spans="1:6" x14ac:dyDescent="0.35">
      <c r="A633" s="17" t="s">
        <v>456</v>
      </c>
      <c r="B633" s="17" t="s">
        <v>461</v>
      </c>
      <c r="C633" s="18">
        <v>3262.1171330000002</v>
      </c>
      <c r="D633" s="18">
        <v>3262.1171330000002</v>
      </c>
      <c r="E633" s="18">
        <v>0</v>
      </c>
      <c r="F633" s="18">
        <v>0</v>
      </c>
    </row>
    <row r="634" spans="1:6" x14ac:dyDescent="0.35">
      <c r="A634" s="17" t="s">
        <v>456</v>
      </c>
      <c r="B634" s="17" t="s">
        <v>728</v>
      </c>
      <c r="C634" s="18">
        <v>1634.0489485000003</v>
      </c>
      <c r="D634" s="18">
        <v>1634.0489485000003</v>
      </c>
      <c r="E634" s="18">
        <v>0</v>
      </c>
      <c r="F634" s="18">
        <v>0</v>
      </c>
    </row>
    <row r="635" spans="1:6" x14ac:dyDescent="0.35">
      <c r="A635" s="17" t="s">
        <v>456</v>
      </c>
      <c r="B635" s="17" t="s">
        <v>462</v>
      </c>
      <c r="C635" s="18">
        <v>5747.0459174999996</v>
      </c>
      <c r="D635" s="18">
        <v>5747.0459174999996</v>
      </c>
      <c r="E635" s="18">
        <v>0</v>
      </c>
      <c r="F635" s="18">
        <v>0</v>
      </c>
    </row>
    <row r="636" spans="1:6" x14ac:dyDescent="0.35">
      <c r="A636" s="17" t="s">
        <v>456</v>
      </c>
      <c r="B636" s="17" t="s">
        <v>463</v>
      </c>
      <c r="C636" s="18">
        <v>12125.171750000001</v>
      </c>
      <c r="D636" s="18">
        <v>12125.171750000001</v>
      </c>
      <c r="E636" s="18">
        <v>0</v>
      </c>
      <c r="F636" s="18">
        <v>0</v>
      </c>
    </row>
    <row r="637" spans="1:6" x14ac:dyDescent="0.35">
      <c r="A637" s="17" t="s">
        <v>456</v>
      </c>
      <c r="B637" s="17" t="s">
        <v>464</v>
      </c>
      <c r="C637" s="18">
        <v>19639.079143000003</v>
      </c>
      <c r="D637" s="18">
        <v>19613.675143</v>
      </c>
      <c r="E637" s="18">
        <v>25.404</v>
      </c>
      <c r="F637" s="18">
        <v>0</v>
      </c>
    </row>
    <row r="638" spans="1:6" x14ac:dyDescent="0.35">
      <c r="A638" s="17" t="s">
        <v>456</v>
      </c>
      <c r="B638" s="17" t="s">
        <v>742</v>
      </c>
      <c r="C638" s="18">
        <v>920.64824250000015</v>
      </c>
      <c r="D638" s="18">
        <v>920.64824250000015</v>
      </c>
      <c r="E638" s="18">
        <v>0</v>
      </c>
      <c r="F638" s="18">
        <v>0</v>
      </c>
    </row>
    <row r="639" spans="1:6" x14ac:dyDescent="0.35">
      <c r="A639" s="17" t="s">
        <v>456</v>
      </c>
      <c r="B639" s="17" t="s">
        <v>746</v>
      </c>
      <c r="C639" s="18">
        <v>2544.0016715000002</v>
      </c>
      <c r="D639" s="18">
        <v>2544.0016715000002</v>
      </c>
      <c r="E639" s="18">
        <v>0</v>
      </c>
      <c r="F639" s="18">
        <v>0</v>
      </c>
    </row>
    <row r="640" spans="1:6" x14ac:dyDescent="0.35">
      <c r="A640" s="17" t="s">
        <v>465</v>
      </c>
      <c r="B640" s="17" t="s">
        <v>466</v>
      </c>
      <c r="C640" s="18">
        <v>5197.3146219999999</v>
      </c>
      <c r="D640" s="18">
        <v>4939.0406219999995</v>
      </c>
      <c r="E640" s="18">
        <v>258.274</v>
      </c>
      <c r="F640" s="18">
        <v>0</v>
      </c>
    </row>
    <row r="641" spans="1:6" x14ac:dyDescent="0.35">
      <c r="A641" s="17" t="s">
        <v>465</v>
      </c>
      <c r="B641" s="17" t="s">
        <v>950</v>
      </c>
      <c r="C641" s="18">
        <v>42671.709695999991</v>
      </c>
      <c r="D641" s="18">
        <v>9780.0737020000015</v>
      </c>
      <c r="E641" s="18">
        <v>23170.550069999994</v>
      </c>
      <c r="F641" s="18">
        <v>9721.0859240000009</v>
      </c>
    </row>
    <row r="642" spans="1:6" x14ac:dyDescent="0.35">
      <c r="A642" s="17" t="s">
        <v>465</v>
      </c>
      <c r="B642" s="17" t="s">
        <v>951</v>
      </c>
      <c r="C642" s="18">
        <v>84188.364601999972</v>
      </c>
      <c r="D642" s="18">
        <v>25292.339562000005</v>
      </c>
      <c r="E642" s="18">
        <v>53462.534239999986</v>
      </c>
      <c r="F642" s="18">
        <v>5433.4908000000005</v>
      </c>
    </row>
    <row r="643" spans="1:6" x14ac:dyDescent="0.35">
      <c r="A643" s="17" t="s">
        <v>465</v>
      </c>
      <c r="B643" s="17" t="s">
        <v>952</v>
      </c>
      <c r="C643" s="18">
        <v>12745.521580000001</v>
      </c>
      <c r="D643" s="18">
        <v>1301.8076999999998</v>
      </c>
      <c r="E643" s="18">
        <v>8508.223</v>
      </c>
      <c r="F643" s="18">
        <v>2935.4908800000003</v>
      </c>
    </row>
    <row r="644" spans="1:6" x14ac:dyDescent="0.35">
      <c r="A644" s="17" t="s">
        <v>465</v>
      </c>
      <c r="B644" s="17" t="s">
        <v>953</v>
      </c>
      <c r="C644" s="18">
        <v>29782.019031999997</v>
      </c>
      <c r="D644" s="18">
        <v>8249.4633120000017</v>
      </c>
      <c r="E644" s="18">
        <v>15957.899799999999</v>
      </c>
      <c r="F644" s="18">
        <v>5574.6559199999992</v>
      </c>
    </row>
    <row r="645" spans="1:6" x14ac:dyDescent="0.35">
      <c r="A645" s="17" t="s">
        <v>465</v>
      </c>
      <c r="B645" s="17" t="s">
        <v>467</v>
      </c>
      <c r="C645" s="18">
        <v>36541.192643999988</v>
      </c>
      <c r="D645" s="18">
        <v>9581.1633039999979</v>
      </c>
      <c r="E645" s="18">
        <v>26960.029339999997</v>
      </c>
      <c r="F645" s="18">
        <v>0</v>
      </c>
    </row>
    <row r="646" spans="1:6" x14ac:dyDescent="0.35">
      <c r="A646" s="17" t="s">
        <v>465</v>
      </c>
      <c r="B646" s="17" t="s">
        <v>468</v>
      </c>
      <c r="C646" s="18">
        <v>18819.124800000001</v>
      </c>
      <c r="D646" s="18">
        <v>2374.8614400000001</v>
      </c>
      <c r="E646" s="18">
        <v>2889.7049999999999</v>
      </c>
      <c r="F646" s="18">
        <v>13554.558360000001</v>
      </c>
    </row>
    <row r="647" spans="1:6" x14ac:dyDescent="0.35">
      <c r="A647" s="17" t="s">
        <v>465</v>
      </c>
      <c r="B647" s="17" t="s">
        <v>469</v>
      </c>
      <c r="C647" s="18">
        <v>17450.932194000005</v>
      </c>
      <c r="D647" s="18">
        <v>4381.2246399999995</v>
      </c>
      <c r="E647" s="18">
        <v>8272.5170499999986</v>
      </c>
      <c r="F647" s="18">
        <v>4797.1905040000001</v>
      </c>
    </row>
    <row r="648" spans="1:6" ht="29" x14ac:dyDescent="0.35">
      <c r="A648" s="17" t="s">
        <v>465</v>
      </c>
      <c r="B648" s="17" t="s">
        <v>470</v>
      </c>
      <c r="C648" s="18">
        <v>33255.631239999995</v>
      </c>
      <c r="D648" s="18">
        <v>15327.13155</v>
      </c>
      <c r="E648" s="18">
        <v>14766.86299</v>
      </c>
      <c r="F648" s="18">
        <v>3161.6367</v>
      </c>
    </row>
    <row r="649" spans="1:6" x14ac:dyDescent="0.35">
      <c r="A649" s="17" t="s">
        <v>465</v>
      </c>
      <c r="B649" s="17" t="s">
        <v>954</v>
      </c>
      <c r="C649" s="18">
        <v>9660.9611700000005</v>
      </c>
      <c r="D649" s="18">
        <v>3247.3994600000001</v>
      </c>
      <c r="E649" s="18">
        <v>5144.5869900000007</v>
      </c>
      <c r="F649" s="18">
        <v>1268.9747200000002</v>
      </c>
    </row>
    <row r="650" spans="1:6" x14ac:dyDescent="0.35">
      <c r="A650" s="17" t="s">
        <v>465</v>
      </c>
      <c r="B650" s="17" t="s">
        <v>471</v>
      </c>
      <c r="C650" s="18">
        <v>79407.843587999974</v>
      </c>
      <c r="D650" s="18">
        <v>31570.427698</v>
      </c>
      <c r="E650" s="18">
        <v>39583.52405</v>
      </c>
      <c r="F650" s="18">
        <v>8253.8918400000002</v>
      </c>
    </row>
    <row r="651" spans="1:6" x14ac:dyDescent="0.35">
      <c r="A651" s="17" t="s">
        <v>472</v>
      </c>
      <c r="B651" s="17" t="s">
        <v>473</v>
      </c>
      <c r="C651" s="18">
        <v>6161.0640999999996</v>
      </c>
      <c r="D651" s="18">
        <v>1231.1000999999999</v>
      </c>
      <c r="E651" s="18">
        <v>3920.6839999999997</v>
      </c>
      <c r="F651" s="18">
        <v>1009.28</v>
      </c>
    </row>
    <row r="652" spans="1:6" x14ac:dyDescent="0.35">
      <c r="A652" s="17" t="s">
        <v>472</v>
      </c>
      <c r="B652" s="17" t="s">
        <v>474</v>
      </c>
      <c r="C652" s="18">
        <v>69397.846961999996</v>
      </c>
      <c r="D652" s="18">
        <v>9657.6002320000025</v>
      </c>
      <c r="E652" s="18">
        <v>58877.858499999988</v>
      </c>
      <c r="F652" s="18">
        <v>862.38823000000002</v>
      </c>
    </row>
    <row r="653" spans="1:6" x14ac:dyDescent="0.35">
      <c r="A653" s="17" t="s">
        <v>472</v>
      </c>
      <c r="B653" s="17" t="s">
        <v>802</v>
      </c>
      <c r="C653" s="18">
        <v>129634.89865600003</v>
      </c>
      <c r="D653" s="18">
        <v>27676.815424</v>
      </c>
      <c r="E653" s="18">
        <v>58381.629999999983</v>
      </c>
      <c r="F653" s="18">
        <v>43576.453232</v>
      </c>
    </row>
    <row r="654" spans="1:6" x14ac:dyDescent="0.35">
      <c r="A654" s="17" t="s">
        <v>472</v>
      </c>
      <c r="B654" s="17" t="s">
        <v>475</v>
      </c>
      <c r="C654" s="18">
        <v>95665.284021999993</v>
      </c>
      <c r="D654" s="18">
        <v>6539.1691099999998</v>
      </c>
      <c r="E654" s="18">
        <v>60621.108</v>
      </c>
      <c r="F654" s="18">
        <v>28505.006912000001</v>
      </c>
    </row>
    <row r="655" spans="1:6" x14ac:dyDescent="0.35">
      <c r="A655" s="17" t="s">
        <v>472</v>
      </c>
      <c r="B655" s="17" t="s">
        <v>854</v>
      </c>
      <c r="C655" s="19"/>
      <c r="D655" s="19"/>
      <c r="E655" s="19"/>
      <c r="F655" s="19"/>
    </row>
    <row r="656" spans="1:6" x14ac:dyDescent="0.35">
      <c r="A656" s="17" t="s">
        <v>472</v>
      </c>
      <c r="B656" s="17" t="s">
        <v>955</v>
      </c>
      <c r="C656" s="18">
        <v>32203.021000000001</v>
      </c>
      <c r="D656" s="18">
        <v>4781.7839999999997</v>
      </c>
      <c r="E656" s="18">
        <v>24898.036999999997</v>
      </c>
      <c r="F656" s="18">
        <v>2523.1999999999998</v>
      </c>
    </row>
    <row r="657" spans="1:6" x14ac:dyDescent="0.35">
      <c r="A657" s="17" t="s">
        <v>472</v>
      </c>
      <c r="B657" s="17" t="s">
        <v>476</v>
      </c>
      <c r="C657" s="18">
        <v>81357.606480000017</v>
      </c>
      <c r="D657" s="18">
        <v>15589.951080000001</v>
      </c>
      <c r="E657" s="18">
        <v>60445.655399999996</v>
      </c>
      <c r="F657" s="18">
        <v>5322</v>
      </c>
    </row>
    <row r="658" spans="1:6" x14ac:dyDescent="0.35">
      <c r="A658" s="17" t="s">
        <v>472</v>
      </c>
      <c r="B658" s="17" t="s">
        <v>477</v>
      </c>
      <c r="C658" s="18">
        <v>90849.123218000022</v>
      </c>
      <c r="D658" s="18">
        <v>14188.346119999997</v>
      </c>
      <c r="E658" s="18">
        <v>29249.607100000001</v>
      </c>
      <c r="F658" s="18">
        <v>47411.169997999998</v>
      </c>
    </row>
    <row r="659" spans="1:6" x14ac:dyDescent="0.35">
      <c r="A659" s="17" t="s">
        <v>472</v>
      </c>
      <c r="B659" s="17" t="s">
        <v>478</v>
      </c>
      <c r="C659" s="18">
        <v>78104.924471999999</v>
      </c>
      <c r="D659" s="18">
        <v>1195.4046719999999</v>
      </c>
      <c r="E659" s="18">
        <v>48610.91339999999</v>
      </c>
      <c r="F659" s="18">
        <v>28298.606400000004</v>
      </c>
    </row>
    <row r="660" spans="1:6" x14ac:dyDescent="0.35">
      <c r="A660" s="17" t="s">
        <v>472</v>
      </c>
      <c r="B660" s="17" t="s">
        <v>479</v>
      </c>
      <c r="C660" s="18">
        <v>4471.7052999999996</v>
      </c>
      <c r="D660" s="18">
        <v>777.5403</v>
      </c>
      <c r="E660" s="18">
        <v>3694.165</v>
      </c>
      <c r="F660" s="18">
        <v>0</v>
      </c>
    </row>
    <row r="661" spans="1:6" x14ac:dyDescent="0.35">
      <c r="A661" s="17" t="s">
        <v>472</v>
      </c>
      <c r="B661" s="17" t="s">
        <v>480</v>
      </c>
      <c r="C661" s="18">
        <v>53243.038516000001</v>
      </c>
      <c r="D661" s="18">
        <v>21784.252155999999</v>
      </c>
      <c r="E661" s="18">
        <v>25421.864560000002</v>
      </c>
      <c r="F661" s="18">
        <v>6036.9218000000001</v>
      </c>
    </row>
    <row r="662" spans="1:6" x14ac:dyDescent="0.35">
      <c r="A662" s="17" t="s">
        <v>472</v>
      </c>
      <c r="B662" s="17" t="s">
        <v>481</v>
      </c>
      <c r="C662" s="18">
        <v>14317.486000000001</v>
      </c>
      <c r="D662" s="18">
        <v>0</v>
      </c>
      <c r="E662" s="18">
        <v>994.99</v>
      </c>
      <c r="F662" s="18">
        <v>13322.495999999999</v>
      </c>
    </row>
    <row r="663" spans="1:6" x14ac:dyDescent="0.35">
      <c r="A663" s="17" t="s">
        <v>472</v>
      </c>
      <c r="B663" s="17" t="s">
        <v>482</v>
      </c>
      <c r="C663" s="18">
        <v>31067.222679999999</v>
      </c>
      <c r="D663" s="18">
        <v>4446.4736799999991</v>
      </c>
      <c r="E663" s="18">
        <v>13500.109</v>
      </c>
      <c r="F663" s="18">
        <v>13120.64</v>
      </c>
    </row>
    <row r="664" spans="1:6" x14ac:dyDescent="0.35">
      <c r="A664" s="17" t="s">
        <v>472</v>
      </c>
      <c r="B664" s="17" t="s">
        <v>483</v>
      </c>
      <c r="C664" s="18">
        <v>181012.59811600001</v>
      </c>
      <c r="D664" s="18">
        <v>12242.624306000002</v>
      </c>
      <c r="E664" s="18">
        <v>117200.72660000002</v>
      </c>
      <c r="F664" s="18">
        <v>51569.247209999994</v>
      </c>
    </row>
    <row r="665" spans="1:6" x14ac:dyDescent="0.35">
      <c r="A665" s="17" t="s">
        <v>472</v>
      </c>
      <c r="B665" s="17" t="s">
        <v>484</v>
      </c>
      <c r="C665" s="18">
        <v>35238.370499999997</v>
      </c>
      <c r="D665" s="18">
        <v>2324.8399999999997</v>
      </c>
      <c r="E665" s="18">
        <v>23830.0105</v>
      </c>
      <c r="F665" s="18">
        <v>9083.52</v>
      </c>
    </row>
    <row r="666" spans="1:6" x14ac:dyDescent="0.35">
      <c r="A666" s="17" t="s">
        <v>472</v>
      </c>
      <c r="B666" s="17" t="s">
        <v>485</v>
      </c>
      <c r="C666" s="18">
        <v>100735.93882000001</v>
      </c>
      <c r="D666" s="18">
        <v>39232.540019999993</v>
      </c>
      <c r="E666" s="18">
        <v>31062.488999999998</v>
      </c>
      <c r="F666" s="18">
        <v>30440.909800000001</v>
      </c>
    </row>
    <row r="667" spans="1:6" x14ac:dyDescent="0.35">
      <c r="A667" s="17" t="s">
        <v>486</v>
      </c>
      <c r="B667" s="17" t="s">
        <v>487</v>
      </c>
      <c r="C667" s="18">
        <v>167.44</v>
      </c>
      <c r="D667" s="18">
        <v>167.44</v>
      </c>
      <c r="E667" s="18">
        <v>0</v>
      </c>
      <c r="F667" s="18">
        <v>0</v>
      </c>
    </row>
    <row r="668" spans="1:6" x14ac:dyDescent="0.35">
      <c r="A668" s="17" t="s">
        <v>486</v>
      </c>
      <c r="B668" s="17" t="s">
        <v>488</v>
      </c>
      <c r="C668" s="18">
        <v>984.50900000000001</v>
      </c>
      <c r="D668" s="18">
        <v>984.50900000000001</v>
      </c>
      <c r="E668" s="18">
        <v>0</v>
      </c>
      <c r="F668" s="18">
        <v>0</v>
      </c>
    </row>
    <row r="669" spans="1:6" x14ac:dyDescent="0.35">
      <c r="A669" s="17" t="s">
        <v>486</v>
      </c>
      <c r="B669" s="17" t="s">
        <v>803</v>
      </c>
      <c r="C669" s="18">
        <v>20457.011599999998</v>
      </c>
      <c r="D669" s="18">
        <v>1181.2979999999998</v>
      </c>
      <c r="E669" s="18">
        <v>1824.3720000000001</v>
      </c>
      <c r="F669" s="18">
        <v>17451.3416</v>
      </c>
    </row>
    <row r="670" spans="1:6" x14ac:dyDescent="0.35">
      <c r="A670" s="17" t="s">
        <v>486</v>
      </c>
      <c r="B670" s="17" t="s">
        <v>855</v>
      </c>
      <c r="C670" s="19"/>
      <c r="D670" s="19"/>
      <c r="E670" s="19"/>
      <c r="F670" s="19"/>
    </row>
    <row r="671" spans="1:6" ht="29" x14ac:dyDescent="0.35">
      <c r="A671" s="17" t="s">
        <v>486</v>
      </c>
      <c r="B671" s="17" t="s">
        <v>489</v>
      </c>
      <c r="C671" s="18">
        <v>3290.2939419999998</v>
      </c>
      <c r="D671" s="18">
        <v>2335.7179419999998</v>
      </c>
      <c r="E671" s="18">
        <v>954.57600000000002</v>
      </c>
      <c r="F671" s="18">
        <v>0</v>
      </c>
    </row>
    <row r="672" spans="1:6" x14ac:dyDescent="0.35">
      <c r="A672" s="17" t="s">
        <v>486</v>
      </c>
      <c r="B672" s="17" t="s">
        <v>490</v>
      </c>
      <c r="C672" s="18">
        <v>1578.2286559999998</v>
      </c>
      <c r="D672" s="18">
        <v>399.91017599999998</v>
      </c>
      <c r="E672" s="18">
        <v>1178.3184799999999</v>
      </c>
      <c r="F672" s="18">
        <v>0</v>
      </c>
    </row>
    <row r="673" spans="1:6" x14ac:dyDescent="0.35">
      <c r="A673" s="17" t="s">
        <v>486</v>
      </c>
      <c r="B673" s="17" t="s">
        <v>491</v>
      </c>
      <c r="C673" s="18">
        <v>1280.7849999999999</v>
      </c>
      <c r="D673" s="18">
        <v>0</v>
      </c>
      <c r="E673" s="18">
        <v>1280.7849999999999</v>
      </c>
      <c r="F673" s="18">
        <v>0</v>
      </c>
    </row>
    <row r="674" spans="1:6" x14ac:dyDescent="0.35">
      <c r="A674" s="17" t="s">
        <v>486</v>
      </c>
      <c r="B674" s="17" t="s">
        <v>492</v>
      </c>
      <c r="C674" s="18">
        <v>2164.2977499999997</v>
      </c>
      <c r="D674" s="18">
        <v>0</v>
      </c>
      <c r="E674" s="18">
        <v>2164.2977499999997</v>
      </c>
      <c r="F674" s="18">
        <v>0</v>
      </c>
    </row>
    <row r="675" spans="1:6" x14ac:dyDescent="0.35">
      <c r="A675" s="17" t="s">
        <v>486</v>
      </c>
      <c r="B675" s="17" t="s">
        <v>493</v>
      </c>
      <c r="C675" s="18">
        <v>0</v>
      </c>
      <c r="D675" s="18">
        <v>0</v>
      </c>
      <c r="E675" s="18">
        <v>0</v>
      </c>
      <c r="F675" s="18">
        <v>0</v>
      </c>
    </row>
    <row r="676" spans="1:6" x14ac:dyDescent="0.35">
      <c r="A676" s="17" t="s">
        <v>486</v>
      </c>
      <c r="B676" s="17" t="s">
        <v>494</v>
      </c>
      <c r="C676" s="18">
        <v>0</v>
      </c>
      <c r="D676" s="18">
        <v>0</v>
      </c>
      <c r="E676" s="18">
        <v>0</v>
      </c>
      <c r="F676" s="18">
        <v>0</v>
      </c>
    </row>
    <row r="677" spans="1:6" x14ac:dyDescent="0.35">
      <c r="A677" s="17" t="s">
        <v>486</v>
      </c>
      <c r="B677" s="17" t="s">
        <v>804</v>
      </c>
      <c r="C677" s="18">
        <v>15835.209711999998</v>
      </c>
      <c r="D677" s="18">
        <v>2629.7943999999993</v>
      </c>
      <c r="E677" s="18">
        <v>2176.2759999999998</v>
      </c>
      <c r="F677" s="18">
        <v>11029.139311999999</v>
      </c>
    </row>
    <row r="678" spans="1:6" x14ac:dyDescent="0.35">
      <c r="A678" s="17" t="s">
        <v>486</v>
      </c>
      <c r="B678" s="17" t="s">
        <v>495</v>
      </c>
      <c r="C678" s="18">
        <v>1527.21048</v>
      </c>
      <c r="D678" s="18">
        <v>1527.21048</v>
      </c>
      <c r="E678" s="18">
        <v>0</v>
      </c>
      <c r="F678" s="18">
        <v>0</v>
      </c>
    </row>
    <row r="679" spans="1:6" x14ac:dyDescent="0.35">
      <c r="A679" s="17" t="s">
        <v>486</v>
      </c>
      <c r="B679" s="17" t="s">
        <v>496</v>
      </c>
      <c r="C679" s="18">
        <v>386.18953199999999</v>
      </c>
      <c r="D679" s="18">
        <v>386.18953199999999</v>
      </c>
      <c r="E679" s="18">
        <v>0</v>
      </c>
      <c r="F679" s="18">
        <v>0</v>
      </c>
    </row>
    <row r="680" spans="1:6" x14ac:dyDescent="0.35">
      <c r="A680" s="17" t="s">
        <v>486</v>
      </c>
      <c r="B680" s="17" t="s">
        <v>856</v>
      </c>
      <c r="C680" s="19"/>
      <c r="D680" s="19"/>
      <c r="E680" s="19"/>
      <c r="F680" s="19"/>
    </row>
    <row r="681" spans="1:6" ht="29" x14ac:dyDescent="0.35">
      <c r="A681" s="17" t="s">
        <v>486</v>
      </c>
      <c r="B681" s="17" t="s">
        <v>497</v>
      </c>
      <c r="C681" s="18">
        <v>0</v>
      </c>
      <c r="D681" s="18">
        <v>0</v>
      </c>
      <c r="E681" s="18">
        <v>0</v>
      </c>
      <c r="F681" s="18">
        <v>0</v>
      </c>
    </row>
    <row r="682" spans="1:6" x14ac:dyDescent="0.35">
      <c r="A682" s="17" t="s">
        <v>486</v>
      </c>
      <c r="B682" s="17" t="s">
        <v>498</v>
      </c>
      <c r="C682" s="18">
        <v>0</v>
      </c>
      <c r="D682" s="18">
        <v>0</v>
      </c>
      <c r="E682" s="18">
        <v>0</v>
      </c>
      <c r="F682" s="18">
        <v>0</v>
      </c>
    </row>
    <row r="683" spans="1:6" x14ac:dyDescent="0.35">
      <c r="A683" s="17" t="s">
        <v>486</v>
      </c>
      <c r="B683" s="17" t="s">
        <v>499</v>
      </c>
      <c r="C683" s="18">
        <v>0</v>
      </c>
      <c r="D683" s="18">
        <v>0</v>
      </c>
      <c r="E683" s="18">
        <v>0</v>
      </c>
      <c r="F683" s="18">
        <v>0</v>
      </c>
    </row>
    <row r="684" spans="1:6" x14ac:dyDescent="0.35">
      <c r="A684" s="17" t="s">
        <v>486</v>
      </c>
      <c r="B684" s="17" t="s">
        <v>500</v>
      </c>
      <c r="C684" s="18">
        <v>11343.404600000002</v>
      </c>
      <c r="D684" s="18">
        <v>0</v>
      </c>
      <c r="E684" s="18">
        <v>0</v>
      </c>
      <c r="F684" s="18">
        <v>11343.404600000002</v>
      </c>
    </row>
    <row r="685" spans="1:6" ht="29" x14ac:dyDescent="0.35">
      <c r="A685" s="17" t="s">
        <v>486</v>
      </c>
      <c r="B685" s="17" t="s">
        <v>501</v>
      </c>
      <c r="C685" s="18">
        <v>0</v>
      </c>
      <c r="D685" s="18">
        <v>0</v>
      </c>
      <c r="E685" s="18">
        <v>0</v>
      </c>
      <c r="F685" s="18">
        <v>0</v>
      </c>
    </row>
    <row r="686" spans="1:6" x14ac:dyDescent="0.35">
      <c r="A686" s="17" t="s">
        <v>486</v>
      </c>
      <c r="B686" s="17" t="s">
        <v>502</v>
      </c>
      <c r="C686" s="19"/>
      <c r="D686" s="19"/>
      <c r="E686" s="19"/>
      <c r="F686" s="19"/>
    </row>
    <row r="687" spans="1:6" x14ac:dyDescent="0.35">
      <c r="A687" s="17" t="s">
        <v>486</v>
      </c>
      <c r="B687" s="17" t="s">
        <v>503</v>
      </c>
      <c r="C687" s="18">
        <v>15213.911347999998</v>
      </c>
      <c r="D687" s="18">
        <v>579.35134800000014</v>
      </c>
      <c r="E687" s="18">
        <v>0</v>
      </c>
      <c r="F687" s="18">
        <v>14634.559999999998</v>
      </c>
    </row>
    <row r="688" spans="1:6" x14ac:dyDescent="0.35">
      <c r="A688" s="17" t="s">
        <v>486</v>
      </c>
      <c r="B688" s="17" t="s">
        <v>504</v>
      </c>
      <c r="C688" s="18">
        <v>0</v>
      </c>
      <c r="D688" s="18">
        <v>0</v>
      </c>
      <c r="E688" s="18">
        <v>0</v>
      </c>
      <c r="F688" s="18">
        <v>0</v>
      </c>
    </row>
    <row r="689" spans="1:6" x14ac:dyDescent="0.35">
      <c r="A689" s="17" t="s">
        <v>486</v>
      </c>
      <c r="B689" s="17" t="s">
        <v>505</v>
      </c>
      <c r="C689" s="18">
        <v>0</v>
      </c>
      <c r="D689" s="18">
        <v>0</v>
      </c>
      <c r="E689" s="18">
        <v>0</v>
      </c>
      <c r="F689" s="18">
        <v>0</v>
      </c>
    </row>
    <row r="690" spans="1:6" x14ac:dyDescent="0.35">
      <c r="A690" s="17" t="s">
        <v>506</v>
      </c>
      <c r="B690" s="17" t="s">
        <v>805</v>
      </c>
      <c r="C690" s="18">
        <v>252.08396999999999</v>
      </c>
      <c r="D690" s="18">
        <v>252.08396999999999</v>
      </c>
      <c r="E690" s="18">
        <v>0</v>
      </c>
      <c r="F690" s="18">
        <v>0</v>
      </c>
    </row>
    <row r="691" spans="1:6" x14ac:dyDescent="0.35">
      <c r="A691" s="17" t="s">
        <v>506</v>
      </c>
      <c r="B691" s="17" t="s">
        <v>507</v>
      </c>
      <c r="C691" s="18">
        <v>8865.6946000000007</v>
      </c>
      <c r="D691" s="18">
        <v>260.04059999999998</v>
      </c>
      <c r="E691" s="18">
        <v>2459.9539999999997</v>
      </c>
      <c r="F691" s="18">
        <v>6145.7</v>
      </c>
    </row>
    <row r="692" spans="1:6" x14ac:dyDescent="0.35">
      <c r="A692" s="17" t="s">
        <v>506</v>
      </c>
      <c r="B692" s="17" t="s">
        <v>508</v>
      </c>
      <c r="C692" s="18">
        <v>8950.461207999997</v>
      </c>
      <c r="D692" s="18">
        <v>1428.7563979999998</v>
      </c>
      <c r="E692" s="18">
        <v>36.414999999999999</v>
      </c>
      <c r="F692" s="18">
        <v>7485.2898099999984</v>
      </c>
    </row>
    <row r="693" spans="1:6" x14ac:dyDescent="0.35">
      <c r="A693" s="17" t="s">
        <v>506</v>
      </c>
      <c r="B693" s="17" t="s">
        <v>509</v>
      </c>
      <c r="C693" s="18">
        <v>1164.355004</v>
      </c>
      <c r="D693" s="18">
        <v>476.33000400000003</v>
      </c>
      <c r="E693" s="18">
        <v>688.02499999999998</v>
      </c>
      <c r="F693" s="18">
        <v>0</v>
      </c>
    </row>
    <row r="694" spans="1:6" x14ac:dyDescent="0.35">
      <c r="A694" s="17" t="s">
        <v>506</v>
      </c>
      <c r="B694" s="17" t="s">
        <v>510</v>
      </c>
      <c r="C694" s="18">
        <v>14181.794363999998</v>
      </c>
      <c r="D694" s="18">
        <v>448.45286399999998</v>
      </c>
      <c r="E694" s="18">
        <v>6668.3814999999986</v>
      </c>
      <c r="F694" s="18">
        <v>7064.96</v>
      </c>
    </row>
    <row r="695" spans="1:6" x14ac:dyDescent="0.35">
      <c r="A695" s="17" t="s">
        <v>506</v>
      </c>
      <c r="B695" s="17" t="s">
        <v>511</v>
      </c>
      <c r="C695" s="18">
        <v>11592.895205999999</v>
      </c>
      <c r="D695" s="18">
        <v>560.72450600000002</v>
      </c>
      <c r="E695" s="18">
        <v>6576.5382</v>
      </c>
      <c r="F695" s="18">
        <v>4455.6324999999997</v>
      </c>
    </row>
    <row r="696" spans="1:6" x14ac:dyDescent="0.35">
      <c r="A696" s="17" t="s">
        <v>506</v>
      </c>
      <c r="B696" s="17" t="s">
        <v>956</v>
      </c>
      <c r="C696" s="18">
        <v>9285.0066220000008</v>
      </c>
      <c r="D696" s="18">
        <v>1695.8454219999994</v>
      </c>
      <c r="E696" s="18">
        <v>7589.1611999999996</v>
      </c>
      <c r="F696" s="18">
        <v>0</v>
      </c>
    </row>
    <row r="697" spans="1:6" x14ac:dyDescent="0.35">
      <c r="A697" s="17" t="s">
        <v>506</v>
      </c>
      <c r="B697" s="17" t="s">
        <v>957</v>
      </c>
      <c r="C697" s="18">
        <v>4129.3575000000001</v>
      </c>
      <c r="D697" s="18">
        <v>33.488</v>
      </c>
      <c r="E697" s="18">
        <v>2115.9414999999999</v>
      </c>
      <c r="F697" s="18">
        <v>1979.9280000000001</v>
      </c>
    </row>
    <row r="698" spans="1:6" x14ac:dyDescent="0.35">
      <c r="A698" s="17" t="s">
        <v>506</v>
      </c>
      <c r="B698" s="17" t="s">
        <v>512</v>
      </c>
      <c r="C698" s="18">
        <v>27334.100999999999</v>
      </c>
      <c r="D698" s="18">
        <v>341.59999999999997</v>
      </c>
      <c r="E698" s="18">
        <v>8711.6385000000009</v>
      </c>
      <c r="F698" s="18">
        <v>18280.862499999999</v>
      </c>
    </row>
    <row r="699" spans="1:6" x14ac:dyDescent="0.35">
      <c r="A699" s="17" t="s">
        <v>506</v>
      </c>
      <c r="B699" s="17" t="s">
        <v>513</v>
      </c>
      <c r="C699" s="18">
        <v>11446.340487999998</v>
      </c>
      <c r="D699" s="18">
        <v>2554.9404880000002</v>
      </c>
      <c r="E699" s="18">
        <v>8891.4</v>
      </c>
      <c r="F699" s="18">
        <v>0</v>
      </c>
    </row>
    <row r="700" spans="1:6" x14ac:dyDescent="0.35">
      <c r="A700" s="17" t="s">
        <v>506</v>
      </c>
      <c r="B700" s="17" t="s">
        <v>514</v>
      </c>
      <c r="C700" s="18">
        <v>1016.129096</v>
      </c>
      <c r="D700" s="18">
        <v>275.17909600000002</v>
      </c>
      <c r="E700" s="18">
        <v>740.94999999999993</v>
      </c>
      <c r="F700" s="18">
        <v>0</v>
      </c>
    </row>
    <row r="701" spans="1:6" x14ac:dyDescent="0.35">
      <c r="A701" s="17" t="s">
        <v>506</v>
      </c>
      <c r="B701" s="17" t="s">
        <v>515</v>
      </c>
      <c r="C701" s="18">
        <v>18411.143837999996</v>
      </c>
      <c r="D701" s="18">
        <v>3082.4676380000001</v>
      </c>
      <c r="E701" s="18">
        <v>2699.1749999999997</v>
      </c>
      <c r="F701" s="18">
        <v>12629.501199999999</v>
      </c>
    </row>
    <row r="702" spans="1:6" ht="29" x14ac:dyDescent="0.35">
      <c r="A702" s="17" t="s">
        <v>506</v>
      </c>
      <c r="B702" s="17" t="s">
        <v>516</v>
      </c>
      <c r="C702" s="18">
        <v>34335.761349999993</v>
      </c>
      <c r="D702" s="18">
        <v>514.22985000000006</v>
      </c>
      <c r="E702" s="18">
        <v>8167.3860000000004</v>
      </c>
      <c r="F702" s="18">
        <v>25654.145499999999</v>
      </c>
    </row>
    <row r="703" spans="1:6" x14ac:dyDescent="0.35">
      <c r="A703" s="17" t="s">
        <v>506</v>
      </c>
      <c r="B703" s="17" t="s">
        <v>517</v>
      </c>
      <c r="C703" s="18">
        <v>9461.1321599999992</v>
      </c>
      <c r="D703" s="18">
        <v>4948.4131599999992</v>
      </c>
      <c r="E703" s="18">
        <v>4512.7190000000001</v>
      </c>
      <c r="F703" s="18">
        <v>0</v>
      </c>
    </row>
    <row r="704" spans="1:6" x14ac:dyDescent="0.35">
      <c r="A704" s="17" t="s">
        <v>518</v>
      </c>
      <c r="B704" s="17" t="s">
        <v>718</v>
      </c>
      <c r="C704" s="18">
        <v>10897.299202000002</v>
      </c>
      <c r="D704" s="18">
        <v>7546.6493020000007</v>
      </c>
      <c r="E704" s="18">
        <v>3341.7772999999997</v>
      </c>
      <c r="F704" s="18">
        <v>8.8726000000000003</v>
      </c>
    </row>
    <row r="705" spans="1:6" x14ac:dyDescent="0.35">
      <c r="A705" s="17" t="s">
        <v>518</v>
      </c>
      <c r="B705" s="17" t="s">
        <v>519</v>
      </c>
      <c r="C705" s="18">
        <v>1416.4723484999997</v>
      </c>
      <c r="D705" s="18">
        <v>1416.4723484999997</v>
      </c>
      <c r="E705" s="18">
        <v>0</v>
      </c>
      <c r="F705" s="18">
        <v>0</v>
      </c>
    </row>
    <row r="706" spans="1:6" x14ac:dyDescent="0.35">
      <c r="A706" s="17" t="s">
        <v>518</v>
      </c>
      <c r="B706" s="17" t="s">
        <v>520</v>
      </c>
      <c r="C706" s="18">
        <v>11573.779208000002</v>
      </c>
      <c r="D706" s="18">
        <v>10174.909267999999</v>
      </c>
      <c r="E706" s="18">
        <v>1397.2199999999998</v>
      </c>
      <c r="F706" s="18">
        <v>1.64994</v>
      </c>
    </row>
    <row r="707" spans="1:6" x14ac:dyDescent="0.35">
      <c r="A707" s="17" t="s">
        <v>518</v>
      </c>
      <c r="B707" s="17" t="s">
        <v>722</v>
      </c>
      <c r="C707" s="18">
        <v>3228.7885065</v>
      </c>
      <c r="D707" s="18">
        <v>3228.7885065</v>
      </c>
      <c r="E707" s="18">
        <v>0</v>
      </c>
      <c r="F707" s="18">
        <v>0</v>
      </c>
    </row>
    <row r="708" spans="1:6" x14ac:dyDescent="0.35">
      <c r="A708" s="17" t="s">
        <v>518</v>
      </c>
      <c r="B708" s="17" t="s">
        <v>521</v>
      </c>
      <c r="C708" s="18">
        <v>7875.3445189999984</v>
      </c>
      <c r="D708" s="18">
        <v>7663.6445189999986</v>
      </c>
      <c r="E708" s="18">
        <v>211.7</v>
      </c>
      <c r="F708" s="18">
        <v>0</v>
      </c>
    </row>
    <row r="709" spans="1:6" x14ac:dyDescent="0.35">
      <c r="A709" s="17" t="s">
        <v>518</v>
      </c>
      <c r="B709" s="17" t="s">
        <v>522</v>
      </c>
      <c r="C709" s="18">
        <v>13837.916147100002</v>
      </c>
      <c r="D709" s="18">
        <v>11946.532647100001</v>
      </c>
      <c r="E709" s="18">
        <v>1891.3834999999999</v>
      </c>
      <c r="F709" s="18">
        <v>0</v>
      </c>
    </row>
    <row r="710" spans="1:6" x14ac:dyDescent="0.35">
      <c r="A710" s="17" t="s">
        <v>518</v>
      </c>
      <c r="B710" s="17" t="s">
        <v>730</v>
      </c>
      <c r="C710" s="18">
        <v>11923.361024499996</v>
      </c>
      <c r="D710" s="18">
        <v>11923.361024499996</v>
      </c>
      <c r="E710" s="18">
        <v>0</v>
      </c>
      <c r="F710" s="18">
        <v>0</v>
      </c>
    </row>
    <row r="711" spans="1:6" x14ac:dyDescent="0.35">
      <c r="A711" s="17" t="s">
        <v>518</v>
      </c>
      <c r="B711" s="17" t="s">
        <v>523</v>
      </c>
      <c r="C711" s="18">
        <v>5033.8368245000001</v>
      </c>
      <c r="D711" s="18">
        <v>5033.8368245000001</v>
      </c>
      <c r="E711" s="18">
        <v>0</v>
      </c>
      <c r="F711" s="18">
        <v>0</v>
      </c>
    </row>
    <row r="712" spans="1:6" x14ac:dyDescent="0.35">
      <c r="A712" s="17" t="s">
        <v>518</v>
      </c>
      <c r="B712" s="17" t="s">
        <v>524</v>
      </c>
      <c r="C712" s="18">
        <v>4750.6523909999996</v>
      </c>
      <c r="D712" s="18">
        <v>4750.6523909999996</v>
      </c>
      <c r="E712" s="18">
        <v>0</v>
      </c>
      <c r="F712" s="18">
        <v>0</v>
      </c>
    </row>
    <row r="713" spans="1:6" x14ac:dyDescent="0.35">
      <c r="A713" s="17" t="s">
        <v>518</v>
      </c>
      <c r="B713" s="17" t="s">
        <v>525</v>
      </c>
      <c r="C713" s="18">
        <v>1871.0100394999999</v>
      </c>
      <c r="D713" s="18">
        <v>833.68003950000013</v>
      </c>
      <c r="E713" s="18">
        <v>1037.33</v>
      </c>
      <c r="F713" s="18">
        <v>0</v>
      </c>
    </row>
    <row r="714" spans="1:6" x14ac:dyDescent="0.35">
      <c r="A714" s="17" t="s">
        <v>518</v>
      </c>
      <c r="B714" s="17" t="s">
        <v>526</v>
      </c>
      <c r="C714" s="18">
        <v>6750.2609940000002</v>
      </c>
      <c r="D714" s="18">
        <v>6750.2609940000002</v>
      </c>
      <c r="E714" s="18">
        <v>0</v>
      </c>
      <c r="F714" s="18">
        <v>0</v>
      </c>
    </row>
    <row r="715" spans="1:6" x14ac:dyDescent="0.35">
      <c r="A715" s="17" t="s">
        <v>518</v>
      </c>
      <c r="B715" s="17" t="s">
        <v>527</v>
      </c>
      <c r="C715" s="18">
        <v>7056.6190611999982</v>
      </c>
      <c r="D715" s="18">
        <v>7056.6190611999982</v>
      </c>
      <c r="E715" s="18">
        <v>0</v>
      </c>
      <c r="F715" s="18">
        <v>0</v>
      </c>
    </row>
    <row r="716" spans="1:6" x14ac:dyDescent="0.35">
      <c r="A716" s="17" t="s">
        <v>518</v>
      </c>
      <c r="B716" s="17" t="s">
        <v>528</v>
      </c>
      <c r="C716" s="18">
        <v>17966.335093999995</v>
      </c>
      <c r="D716" s="18">
        <v>8756.3759740000005</v>
      </c>
      <c r="E716" s="18">
        <v>8398.8476999999984</v>
      </c>
      <c r="F716" s="18">
        <v>811.11141999999995</v>
      </c>
    </row>
    <row r="717" spans="1:6" ht="29" x14ac:dyDescent="0.35">
      <c r="A717" s="17" t="s">
        <v>518</v>
      </c>
      <c r="B717" s="17" t="s">
        <v>529</v>
      </c>
      <c r="C717" s="18">
        <v>14573.778221099999</v>
      </c>
      <c r="D717" s="18">
        <v>10522.246609100001</v>
      </c>
      <c r="E717" s="18">
        <v>3952.8651999999997</v>
      </c>
      <c r="F717" s="18">
        <v>98.666412000000008</v>
      </c>
    </row>
    <row r="718" spans="1:6" x14ac:dyDescent="0.35">
      <c r="A718" s="17" t="s">
        <v>518</v>
      </c>
      <c r="B718" s="17" t="s">
        <v>739</v>
      </c>
      <c r="C718" s="18">
        <v>4619.757705699999</v>
      </c>
      <c r="D718" s="18">
        <v>2714.4577057000001</v>
      </c>
      <c r="E718" s="18">
        <v>1905.2999999999997</v>
      </c>
      <c r="F718" s="18">
        <v>0</v>
      </c>
    </row>
    <row r="719" spans="1:6" x14ac:dyDescent="0.35">
      <c r="A719" s="17" t="s">
        <v>518</v>
      </c>
      <c r="B719" s="17" t="s">
        <v>530</v>
      </c>
      <c r="C719" s="18">
        <v>6235.4478945000001</v>
      </c>
      <c r="D719" s="18">
        <v>6235.4478945000001</v>
      </c>
      <c r="E719" s="18">
        <v>0</v>
      </c>
      <c r="F719" s="18">
        <v>0</v>
      </c>
    </row>
    <row r="720" spans="1:6" x14ac:dyDescent="0.35">
      <c r="A720" s="17" t="s">
        <v>518</v>
      </c>
      <c r="B720" s="17" t="s">
        <v>531</v>
      </c>
      <c r="C720" s="18">
        <v>2083.767147</v>
      </c>
      <c r="D720" s="18">
        <v>2083.767147</v>
      </c>
      <c r="E720" s="18">
        <v>0</v>
      </c>
      <c r="F720" s="18">
        <v>0</v>
      </c>
    </row>
    <row r="721" spans="1:6" ht="29" x14ac:dyDescent="0.35">
      <c r="A721" s="17" t="s">
        <v>518</v>
      </c>
      <c r="B721" s="17" t="s">
        <v>747</v>
      </c>
      <c r="C721" s="18">
        <v>8204.3370550000018</v>
      </c>
      <c r="D721" s="18">
        <v>5599.3685549999991</v>
      </c>
      <c r="E721" s="18">
        <v>2604.9684999999999</v>
      </c>
      <c r="F721" s="18">
        <v>0</v>
      </c>
    </row>
    <row r="722" spans="1:6" x14ac:dyDescent="0.35">
      <c r="A722" s="17" t="s">
        <v>518</v>
      </c>
      <c r="B722" s="17" t="s">
        <v>532</v>
      </c>
      <c r="C722" s="18">
        <v>11981.683063499999</v>
      </c>
      <c r="D722" s="18">
        <v>11981.683063499999</v>
      </c>
      <c r="E722" s="18">
        <v>0</v>
      </c>
      <c r="F722" s="18">
        <v>0</v>
      </c>
    </row>
    <row r="723" spans="1:6" x14ac:dyDescent="0.35">
      <c r="A723" s="17" t="s">
        <v>533</v>
      </c>
      <c r="B723" s="17" t="s">
        <v>534</v>
      </c>
      <c r="C723" s="18">
        <v>46519.455646000009</v>
      </c>
      <c r="D723" s="18">
        <v>3101.6964860000003</v>
      </c>
      <c r="E723" s="18">
        <v>23677.957159999998</v>
      </c>
      <c r="F723" s="18">
        <v>19739.802</v>
      </c>
    </row>
    <row r="724" spans="1:6" x14ac:dyDescent="0.35">
      <c r="A724" s="17" t="s">
        <v>533</v>
      </c>
      <c r="B724" s="17" t="s">
        <v>535</v>
      </c>
      <c r="C724" s="18">
        <v>31932.647034000001</v>
      </c>
      <c r="D724" s="18">
        <v>1332.4217839999999</v>
      </c>
      <c r="E724" s="18">
        <v>18003.59461</v>
      </c>
      <c r="F724" s="18">
        <v>12596.630639999999</v>
      </c>
    </row>
    <row r="725" spans="1:6" x14ac:dyDescent="0.35">
      <c r="A725" s="17" t="s">
        <v>533</v>
      </c>
      <c r="B725" s="17" t="s">
        <v>958</v>
      </c>
      <c r="C725" s="18">
        <v>32865.652247999999</v>
      </c>
      <c r="D725" s="18">
        <v>4709.8453</v>
      </c>
      <c r="E725" s="18">
        <v>26031.3855</v>
      </c>
      <c r="F725" s="18">
        <v>2124.4214480000001</v>
      </c>
    </row>
    <row r="726" spans="1:6" x14ac:dyDescent="0.35">
      <c r="A726" s="17" t="s">
        <v>533</v>
      </c>
      <c r="B726" s="17" t="s">
        <v>536</v>
      </c>
      <c r="C726" s="18">
        <v>26284.924500000001</v>
      </c>
      <c r="D726" s="18">
        <v>512.4</v>
      </c>
      <c r="E726" s="18">
        <v>8972.9045000000006</v>
      </c>
      <c r="F726" s="18">
        <v>16799.620000000003</v>
      </c>
    </row>
    <row r="727" spans="1:6" x14ac:dyDescent="0.35">
      <c r="A727" s="17" t="s">
        <v>533</v>
      </c>
      <c r="B727" s="17" t="s">
        <v>537</v>
      </c>
      <c r="C727" s="18">
        <v>4243.4967799999995</v>
      </c>
      <c r="D727" s="18">
        <v>20.573779999999999</v>
      </c>
      <c r="E727" s="18">
        <v>2002.5069999999998</v>
      </c>
      <c r="F727" s="18">
        <v>2220.4160000000002</v>
      </c>
    </row>
    <row r="728" spans="1:6" x14ac:dyDescent="0.35">
      <c r="A728" s="17" t="s">
        <v>533</v>
      </c>
      <c r="B728" s="17" t="s">
        <v>538</v>
      </c>
      <c r="C728" s="18">
        <v>12394.066919999999</v>
      </c>
      <c r="D728" s="18">
        <v>3760.6996199999999</v>
      </c>
      <c r="E728" s="18">
        <v>8633.3672999999999</v>
      </c>
      <c r="F728" s="18">
        <v>0</v>
      </c>
    </row>
    <row r="729" spans="1:6" x14ac:dyDescent="0.35">
      <c r="A729" s="17" t="s">
        <v>533</v>
      </c>
      <c r="B729" s="17" t="s">
        <v>539</v>
      </c>
      <c r="C729" s="18">
        <v>45869.813609999997</v>
      </c>
      <c r="D729" s="18">
        <v>1683.0303000000001</v>
      </c>
      <c r="E729" s="18">
        <v>35791.93331</v>
      </c>
      <c r="F729" s="18">
        <v>8394.85</v>
      </c>
    </row>
    <row r="730" spans="1:6" x14ac:dyDescent="0.35">
      <c r="A730" s="17" t="s">
        <v>533</v>
      </c>
      <c r="B730" s="17" t="s">
        <v>540</v>
      </c>
      <c r="C730" s="18">
        <v>67854.020540000012</v>
      </c>
      <c r="D730" s="18">
        <v>7204.6656400000011</v>
      </c>
      <c r="E730" s="18">
        <v>42212.943899999991</v>
      </c>
      <c r="F730" s="18">
        <v>18436.411</v>
      </c>
    </row>
    <row r="731" spans="1:6" x14ac:dyDescent="0.35">
      <c r="A731" s="17" t="s">
        <v>533</v>
      </c>
      <c r="B731" s="17" t="s">
        <v>541</v>
      </c>
      <c r="C731" s="18">
        <v>4382.1899999999996</v>
      </c>
      <c r="D731" s="18">
        <v>0</v>
      </c>
      <c r="E731" s="18">
        <v>4382.1899999999996</v>
      </c>
      <c r="F731" s="18">
        <v>0</v>
      </c>
    </row>
    <row r="732" spans="1:6" ht="29" x14ac:dyDescent="0.35">
      <c r="A732" s="17" t="s">
        <v>533</v>
      </c>
      <c r="B732" s="17" t="s">
        <v>959</v>
      </c>
      <c r="C732" s="18">
        <v>5217.9776000000002</v>
      </c>
      <c r="D732" s="18">
        <v>0</v>
      </c>
      <c r="E732" s="18">
        <v>0</v>
      </c>
      <c r="F732" s="18">
        <v>5217.9776000000002</v>
      </c>
    </row>
    <row r="733" spans="1:6" x14ac:dyDescent="0.35">
      <c r="A733" s="17" t="s">
        <v>533</v>
      </c>
      <c r="B733" s="17" t="s">
        <v>542</v>
      </c>
      <c r="C733" s="18">
        <v>22508.846640000003</v>
      </c>
      <c r="D733" s="18">
        <v>2798.2236399999997</v>
      </c>
      <c r="E733" s="18">
        <v>6861.1969999999992</v>
      </c>
      <c r="F733" s="18">
        <v>12849.425999999999</v>
      </c>
    </row>
    <row r="734" spans="1:6" x14ac:dyDescent="0.35">
      <c r="A734" s="17" t="s">
        <v>533</v>
      </c>
      <c r="B734" s="17" t="s">
        <v>960</v>
      </c>
      <c r="C734" s="18">
        <v>163477.72913699999</v>
      </c>
      <c r="D734" s="18">
        <v>9111.8723980000013</v>
      </c>
      <c r="E734" s="18">
        <v>56505.424700000003</v>
      </c>
      <c r="F734" s="18">
        <v>97860.432039000007</v>
      </c>
    </row>
    <row r="735" spans="1:6" x14ac:dyDescent="0.35">
      <c r="A735" s="17" t="s">
        <v>533</v>
      </c>
      <c r="B735" s="17" t="s">
        <v>543</v>
      </c>
      <c r="C735" s="18">
        <v>33088.702649999999</v>
      </c>
      <c r="D735" s="18">
        <v>1967.9775</v>
      </c>
      <c r="E735" s="18">
        <v>10433.719239999999</v>
      </c>
      <c r="F735" s="18">
        <v>20687.00591</v>
      </c>
    </row>
    <row r="736" spans="1:6" x14ac:dyDescent="0.35">
      <c r="A736" s="17" t="s">
        <v>533</v>
      </c>
      <c r="B736" s="17" t="s">
        <v>544</v>
      </c>
      <c r="C736" s="18">
        <v>41646.485070000002</v>
      </c>
      <c r="D736" s="18">
        <v>3505.7538219999997</v>
      </c>
      <c r="E736" s="18">
        <v>27435.7752</v>
      </c>
      <c r="F736" s="18">
        <v>10704.956048</v>
      </c>
    </row>
    <row r="737" spans="1:6" ht="29" x14ac:dyDescent="0.35">
      <c r="A737" s="17" t="s">
        <v>533</v>
      </c>
      <c r="B737" s="17" t="s">
        <v>545</v>
      </c>
      <c r="C737" s="18">
        <v>58240.508503999998</v>
      </c>
      <c r="D737" s="18">
        <v>6918.68282</v>
      </c>
      <c r="E737" s="18">
        <v>29721.735799999999</v>
      </c>
      <c r="F737" s="18">
        <v>21600.089883999997</v>
      </c>
    </row>
    <row r="738" spans="1:6" x14ac:dyDescent="0.35">
      <c r="A738" s="17" t="s">
        <v>533</v>
      </c>
      <c r="B738" s="17" t="s">
        <v>546</v>
      </c>
      <c r="C738" s="18">
        <v>64821.160596000002</v>
      </c>
      <c r="D738" s="18">
        <v>8649.0246099999986</v>
      </c>
      <c r="E738" s="18">
        <v>16875.466500000002</v>
      </c>
      <c r="F738" s="18">
        <v>39296.669485999999</v>
      </c>
    </row>
    <row r="739" spans="1:6" x14ac:dyDescent="0.35">
      <c r="A739" s="17" t="s">
        <v>533</v>
      </c>
      <c r="B739" s="17" t="s">
        <v>547</v>
      </c>
      <c r="C739" s="18">
        <v>79351.835459999988</v>
      </c>
      <c r="D739" s="18">
        <v>5394.2419999999993</v>
      </c>
      <c r="E739" s="18">
        <v>37825.369460000002</v>
      </c>
      <c r="F739" s="18">
        <v>36132.223999999995</v>
      </c>
    </row>
    <row r="740" spans="1:6" x14ac:dyDescent="0.35">
      <c r="A740" s="17" t="s">
        <v>533</v>
      </c>
      <c r="B740" s="17" t="s">
        <v>548</v>
      </c>
      <c r="C740" s="18">
        <v>46076.089135999995</v>
      </c>
      <c r="D740" s="18">
        <v>9031.6796359999989</v>
      </c>
      <c r="E740" s="18">
        <v>8018.1375000000007</v>
      </c>
      <c r="F740" s="18">
        <v>29026.272000000001</v>
      </c>
    </row>
    <row r="741" spans="1:6" x14ac:dyDescent="0.35">
      <c r="A741" s="17" t="s">
        <v>533</v>
      </c>
      <c r="B741" s="17" t="s">
        <v>549</v>
      </c>
      <c r="C741" s="18">
        <v>10191.394500000002</v>
      </c>
      <c r="D741" s="18">
        <v>3204.9219999999996</v>
      </c>
      <c r="E741" s="18">
        <v>2206.9724999999999</v>
      </c>
      <c r="F741" s="18">
        <v>4779.5000000000009</v>
      </c>
    </row>
    <row r="742" spans="1:6" x14ac:dyDescent="0.35">
      <c r="A742" s="17" t="s">
        <v>533</v>
      </c>
      <c r="B742" s="17" t="s">
        <v>806</v>
      </c>
      <c r="C742" s="18">
        <v>66908.176659999983</v>
      </c>
      <c r="D742" s="18">
        <v>8851.4369719999995</v>
      </c>
      <c r="E742" s="18">
        <v>46119.745079999993</v>
      </c>
      <c r="F742" s="18">
        <v>11936.994608000001</v>
      </c>
    </row>
    <row r="743" spans="1:6" x14ac:dyDescent="0.35">
      <c r="A743" s="17" t="s">
        <v>533</v>
      </c>
      <c r="B743" s="17" t="s">
        <v>550</v>
      </c>
      <c r="C743" s="18">
        <v>125364.70955000003</v>
      </c>
      <c r="D743" s="18">
        <v>22606.722739999987</v>
      </c>
      <c r="E743" s="18">
        <v>82513.676760000002</v>
      </c>
      <c r="F743" s="18">
        <v>20244.31005</v>
      </c>
    </row>
    <row r="744" spans="1:6" x14ac:dyDescent="0.35">
      <c r="A744" s="17" t="s">
        <v>551</v>
      </c>
      <c r="B744" s="17" t="s">
        <v>552</v>
      </c>
      <c r="C744" s="18">
        <v>78835.613571999987</v>
      </c>
      <c r="D744" s="18">
        <v>1377.667772</v>
      </c>
      <c r="E744" s="18">
        <v>72611.972299999994</v>
      </c>
      <c r="F744" s="18">
        <v>4845.9735000000001</v>
      </c>
    </row>
    <row r="745" spans="1:6" x14ac:dyDescent="0.35">
      <c r="A745" s="17" t="s">
        <v>551</v>
      </c>
      <c r="B745" s="17" t="s">
        <v>961</v>
      </c>
      <c r="C745" s="18">
        <v>46989.183750000004</v>
      </c>
      <c r="D745" s="18">
        <v>11658.571900000001</v>
      </c>
      <c r="E745" s="18">
        <v>29075.936499999996</v>
      </c>
      <c r="F745" s="18">
        <v>6254.6753500000004</v>
      </c>
    </row>
    <row r="746" spans="1:6" x14ac:dyDescent="0.35">
      <c r="A746" s="17" t="s">
        <v>551</v>
      </c>
      <c r="B746" s="17" t="s">
        <v>962</v>
      </c>
      <c r="C746" s="18">
        <v>5682.7420000000002</v>
      </c>
      <c r="D746" s="18">
        <v>0</v>
      </c>
      <c r="E746" s="18">
        <v>5682.7420000000002</v>
      </c>
      <c r="F746" s="18">
        <v>0</v>
      </c>
    </row>
    <row r="747" spans="1:6" x14ac:dyDescent="0.35">
      <c r="A747" s="17" t="s">
        <v>551</v>
      </c>
      <c r="B747" s="17" t="s">
        <v>963</v>
      </c>
      <c r="C747" s="18">
        <v>43703.269143999998</v>
      </c>
      <c r="D747" s="18">
        <v>4300.6029499999995</v>
      </c>
      <c r="E747" s="18">
        <v>4234</v>
      </c>
      <c r="F747" s="18">
        <v>35168.666193999998</v>
      </c>
    </row>
    <row r="748" spans="1:6" x14ac:dyDescent="0.35">
      <c r="A748" s="17" t="s">
        <v>551</v>
      </c>
      <c r="B748" s="17" t="s">
        <v>964</v>
      </c>
      <c r="C748" s="18">
        <v>595733.06084600103</v>
      </c>
      <c r="D748" s="18">
        <v>164691.0814679997</v>
      </c>
      <c r="E748" s="18">
        <v>309845.08578999998</v>
      </c>
      <c r="F748" s="18">
        <v>121196.89358800001</v>
      </c>
    </row>
    <row r="749" spans="1:6" x14ac:dyDescent="0.35">
      <c r="A749" s="17" t="s">
        <v>551</v>
      </c>
      <c r="B749" s="17" t="s">
        <v>553</v>
      </c>
      <c r="C749" s="18">
        <v>62709.100023999999</v>
      </c>
      <c r="D749" s="18">
        <v>5311.4459999999999</v>
      </c>
      <c r="E749" s="18">
        <v>8898.8094999999994</v>
      </c>
      <c r="F749" s="18">
        <v>48498.844524</v>
      </c>
    </row>
    <row r="750" spans="1:6" x14ac:dyDescent="0.35">
      <c r="A750" s="17" t="s">
        <v>551</v>
      </c>
      <c r="B750" s="17" t="s">
        <v>965</v>
      </c>
      <c r="C750" s="18">
        <v>19850.489499999996</v>
      </c>
      <c r="D750" s="18">
        <v>2319.4920000000002</v>
      </c>
      <c r="E750" s="18">
        <v>6705.5974999999989</v>
      </c>
      <c r="F750" s="18">
        <v>10825.4</v>
      </c>
    </row>
    <row r="751" spans="1:6" x14ac:dyDescent="0.35">
      <c r="A751" s="17" t="s">
        <v>551</v>
      </c>
      <c r="B751" s="17" t="s">
        <v>966</v>
      </c>
      <c r="C751" s="18">
        <v>43192.640629999987</v>
      </c>
      <c r="D751" s="18">
        <v>12026.280550000001</v>
      </c>
      <c r="E751" s="18">
        <v>18241.24008</v>
      </c>
      <c r="F751" s="18">
        <v>12925.119999999999</v>
      </c>
    </row>
    <row r="752" spans="1:6" x14ac:dyDescent="0.35">
      <c r="A752" s="17" t="s">
        <v>551</v>
      </c>
      <c r="B752" s="17" t="s">
        <v>554</v>
      </c>
      <c r="C752" s="18">
        <v>106402.73600499998</v>
      </c>
      <c r="D752" s="18">
        <v>37265.742859999984</v>
      </c>
      <c r="E752" s="18">
        <v>60961.322499999995</v>
      </c>
      <c r="F752" s="18">
        <v>8175.6706450000001</v>
      </c>
    </row>
    <row r="753" spans="1:6" x14ac:dyDescent="0.35">
      <c r="A753" s="17" t="s">
        <v>551</v>
      </c>
      <c r="B753" s="17" t="s">
        <v>555</v>
      </c>
      <c r="C753" s="18">
        <v>263193.05735799996</v>
      </c>
      <c r="D753" s="18">
        <v>127413.177798</v>
      </c>
      <c r="E753" s="18">
        <v>105543.17355999995</v>
      </c>
      <c r="F753" s="18">
        <v>30236.705999999998</v>
      </c>
    </row>
    <row r="754" spans="1:6" x14ac:dyDescent="0.35">
      <c r="A754" s="17" t="s">
        <v>551</v>
      </c>
      <c r="B754" s="17" t="s">
        <v>556</v>
      </c>
      <c r="C754" s="18">
        <v>70665.392541999987</v>
      </c>
      <c r="D754" s="18">
        <v>0</v>
      </c>
      <c r="E754" s="18">
        <v>58800.584029999998</v>
      </c>
      <c r="F754" s="18">
        <v>11864.808512</v>
      </c>
    </row>
    <row r="755" spans="1:6" x14ac:dyDescent="0.35">
      <c r="A755" s="17" t="s">
        <v>551</v>
      </c>
      <c r="B755" s="17" t="s">
        <v>557</v>
      </c>
      <c r="C755" s="18">
        <v>219747.56606600009</v>
      </c>
      <c r="D755" s="18">
        <v>20375.057315999995</v>
      </c>
      <c r="E755" s="18">
        <v>178595.11475000004</v>
      </c>
      <c r="F755" s="18">
        <v>20777.394</v>
      </c>
    </row>
    <row r="756" spans="1:6" x14ac:dyDescent="0.35">
      <c r="A756" s="17" t="s">
        <v>551</v>
      </c>
      <c r="B756" s="17" t="s">
        <v>558</v>
      </c>
      <c r="C756" s="18">
        <v>23187.123476000001</v>
      </c>
      <c r="D756" s="18">
        <v>4921.6474760000001</v>
      </c>
      <c r="E756" s="18">
        <v>18265.475999999999</v>
      </c>
      <c r="F756" s="18">
        <v>0</v>
      </c>
    </row>
    <row r="757" spans="1:6" x14ac:dyDescent="0.35">
      <c r="A757" s="17" t="s">
        <v>551</v>
      </c>
      <c r="B757" s="17" t="s">
        <v>559</v>
      </c>
      <c r="C757" s="18">
        <v>51208.870259999996</v>
      </c>
      <c r="D757" s="18">
        <v>4391.3002800000004</v>
      </c>
      <c r="E757" s="18">
        <v>31678.369979999996</v>
      </c>
      <c r="F757" s="18">
        <v>15139.199999999999</v>
      </c>
    </row>
    <row r="758" spans="1:6" x14ac:dyDescent="0.35">
      <c r="A758" s="17" t="s">
        <v>551</v>
      </c>
      <c r="B758" s="17" t="s">
        <v>560</v>
      </c>
      <c r="C758" s="18">
        <v>15431.148249999998</v>
      </c>
      <c r="D758" s="18">
        <v>3803.982</v>
      </c>
      <c r="E758" s="18">
        <v>3221.0155</v>
      </c>
      <c r="F758" s="18">
        <v>8406.1507499999989</v>
      </c>
    </row>
    <row r="759" spans="1:6" x14ac:dyDescent="0.35">
      <c r="A759" s="17" t="s">
        <v>551</v>
      </c>
      <c r="B759" s="17" t="s">
        <v>807</v>
      </c>
      <c r="C759" s="18">
        <v>52799.957259999996</v>
      </c>
      <c r="D759" s="18">
        <v>4365.4228000000003</v>
      </c>
      <c r="E759" s="18">
        <v>16139.48446</v>
      </c>
      <c r="F759" s="18">
        <v>32295.050000000003</v>
      </c>
    </row>
    <row r="760" spans="1:6" x14ac:dyDescent="0.35">
      <c r="A760" s="17" t="s">
        <v>551</v>
      </c>
      <c r="B760" s="17" t="s">
        <v>561</v>
      </c>
      <c r="C760" s="18">
        <v>9969.3266000000003</v>
      </c>
      <c r="D760" s="18">
        <v>1437.66</v>
      </c>
      <c r="E760" s="18">
        <v>8531.6666000000005</v>
      </c>
      <c r="F760" s="18">
        <v>0</v>
      </c>
    </row>
    <row r="761" spans="1:6" ht="29" x14ac:dyDescent="0.35">
      <c r="A761" s="17" t="s">
        <v>551</v>
      </c>
      <c r="B761" s="17" t="s">
        <v>562</v>
      </c>
      <c r="C761" s="18">
        <v>143902.63723600001</v>
      </c>
      <c r="D761" s="18">
        <v>44353.348186000003</v>
      </c>
      <c r="E761" s="18">
        <v>89278.831050000008</v>
      </c>
      <c r="F761" s="18">
        <v>10270.458000000001</v>
      </c>
    </row>
    <row r="762" spans="1:6" x14ac:dyDescent="0.35">
      <c r="A762" s="17" t="s">
        <v>551</v>
      </c>
      <c r="B762" s="17" t="s">
        <v>563</v>
      </c>
      <c r="C762" s="18">
        <v>9057.8034999999982</v>
      </c>
      <c r="D762" s="18">
        <v>554.4</v>
      </c>
      <c r="E762" s="18">
        <v>8503.4035000000003</v>
      </c>
      <c r="F762" s="18">
        <v>0</v>
      </c>
    </row>
    <row r="763" spans="1:6" x14ac:dyDescent="0.35">
      <c r="A763" s="17" t="s">
        <v>551</v>
      </c>
      <c r="B763" s="17" t="s">
        <v>564</v>
      </c>
      <c r="C763" s="18">
        <v>113320.94590000001</v>
      </c>
      <c r="D763" s="18">
        <v>10930.470799999997</v>
      </c>
      <c r="E763" s="18">
        <v>61245.225100000003</v>
      </c>
      <c r="F763" s="18">
        <v>41145.249999999993</v>
      </c>
    </row>
    <row r="764" spans="1:6" x14ac:dyDescent="0.35">
      <c r="A764" s="17" t="s">
        <v>551</v>
      </c>
      <c r="B764" s="17" t="s">
        <v>565</v>
      </c>
      <c r="C764" s="18">
        <v>269214.20501199993</v>
      </c>
      <c r="D764" s="18">
        <v>107469.03926000003</v>
      </c>
      <c r="E764" s="18">
        <v>125190.42876999995</v>
      </c>
      <c r="F764" s="18">
        <v>36554.736982000002</v>
      </c>
    </row>
    <row r="765" spans="1:6" x14ac:dyDescent="0.35">
      <c r="A765" s="17" t="s">
        <v>551</v>
      </c>
      <c r="B765" s="17" t="s">
        <v>566</v>
      </c>
      <c r="C765" s="18">
        <v>63412.376750000018</v>
      </c>
      <c r="D765" s="18">
        <v>6924.3859999999995</v>
      </c>
      <c r="E765" s="18">
        <v>40843.990749999997</v>
      </c>
      <c r="F765" s="18">
        <v>15644</v>
      </c>
    </row>
    <row r="766" spans="1:6" x14ac:dyDescent="0.35">
      <c r="A766" s="17" t="s">
        <v>551</v>
      </c>
      <c r="B766" s="17" t="s">
        <v>567</v>
      </c>
      <c r="C766" s="18">
        <v>20232.393500000002</v>
      </c>
      <c r="D766" s="18">
        <v>6395.1579999999994</v>
      </c>
      <c r="E766" s="18">
        <v>13837.235499999999</v>
      </c>
      <c r="F766" s="18">
        <v>0</v>
      </c>
    </row>
    <row r="767" spans="1:6" x14ac:dyDescent="0.35">
      <c r="A767" s="17" t="s">
        <v>551</v>
      </c>
      <c r="B767" s="17" t="s">
        <v>568</v>
      </c>
      <c r="C767" s="18">
        <v>637.33600000000001</v>
      </c>
      <c r="D767" s="18">
        <v>637.33600000000001</v>
      </c>
      <c r="E767" s="18">
        <v>0</v>
      </c>
      <c r="F767" s="18">
        <v>0</v>
      </c>
    </row>
    <row r="768" spans="1:6" x14ac:dyDescent="0.35">
      <c r="A768" s="17" t="s">
        <v>551</v>
      </c>
      <c r="B768" s="17" t="s">
        <v>569</v>
      </c>
      <c r="C768" s="18">
        <v>31804.563499999997</v>
      </c>
      <c r="D768" s="18">
        <v>3237.71</v>
      </c>
      <c r="E768" s="18">
        <v>23520.4535</v>
      </c>
      <c r="F768" s="18">
        <v>5046.3999999999996</v>
      </c>
    </row>
    <row r="769" spans="1:6" x14ac:dyDescent="0.35">
      <c r="A769" s="17" t="s">
        <v>551</v>
      </c>
      <c r="B769" s="17" t="s">
        <v>570</v>
      </c>
      <c r="C769" s="18">
        <v>26663.554399999994</v>
      </c>
      <c r="D769" s="18">
        <v>580.12069999999994</v>
      </c>
      <c r="E769" s="18">
        <v>26083.433699999994</v>
      </c>
      <c r="F769" s="18">
        <v>0</v>
      </c>
    </row>
    <row r="770" spans="1:6" x14ac:dyDescent="0.35">
      <c r="A770" s="17" t="s">
        <v>551</v>
      </c>
      <c r="B770" s="17" t="s">
        <v>967</v>
      </c>
      <c r="C770" s="18">
        <v>21716.979599999999</v>
      </c>
      <c r="D770" s="18">
        <v>6105.96</v>
      </c>
      <c r="E770" s="18">
        <v>6456.85</v>
      </c>
      <c r="F770" s="18">
        <v>9154.1696000000011</v>
      </c>
    </row>
    <row r="771" spans="1:6" x14ac:dyDescent="0.35">
      <c r="A771" s="17" t="s">
        <v>551</v>
      </c>
      <c r="B771" s="17" t="s">
        <v>571</v>
      </c>
      <c r="C771" s="18">
        <v>52424.975385999998</v>
      </c>
      <c r="D771" s="18">
        <v>11108.545226</v>
      </c>
      <c r="E771" s="18">
        <v>34251.470159999997</v>
      </c>
      <c r="F771" s="18">
        <v>7064.96</v>
      </c>
    </row>
    <row r="772" spans="1:6" x14ac:dyDescent="0.35">
      <c r="A772" s="17" t="s">
        <v>551</v>
      </c>
      <c r="B772" s="17" t="s">
        <v>968</v>
      </c>
      <c r="C772" s="18">
        <v>81263.200281999991</v>
      </c>
      <c r="D772" s="18">
        <v>2503.0141819999994</v>
      </c>
      <c r="E772" s="18">
        <v>77347.194099999993</v>
      </c>
      <c r="F772" s="18">
        <v>1412.992</v>
      </c>
    </row>
    <row r="773" spans="1:6" x14ac:dyDescent="0.35">
      <c r="A773" s="17" t="s">
        <v>551</v>
      </c>
      <c r="B773" s="17" t="s">
        <v>572</v>
      </c>
      <c r="C773" s="18">
        <v>142994.26389999993</v>
      </c>
      <c r="D773" s="18">
        <v>16783.34</v>
      </c>
      <c r="E773" s="18">
        <v>96163.363099999973</v>
      </c>
      <c r="F773" s="18">
        <v>30047.560800000003</v>
      </c>
    </row>
    <row r="774" spans="1:6" x14ac:dyDescent="0.35">
      <c r="A774" s="17" t="s">
        <v>551</v>
      </c>
      <c r="B774" s="17" t="s">
        <v>573</v>
      </c>
      <c r="C774" s="18">
        <v>4401.84393</v>
      </c>
      <c r="D774" s="18">
        <v>3184.5689299999999</v>
      </c>
      <c r="E774" s="18">
        <v>1217.2749999999999</v>
      </c>
      <c r="F774" s="18">
        <v>0</v>
      </c>
    </row>
    <row r="775" spans="1:6" x14ac:dyDescent="0.35">
      <c r="A775" s="17" t="s">
        <v>551</v>
      </c>
      <c r="B775" s="17" t="s">
        <v>574</v>
      </c>
      <c r="C775" s="18">
        <v>19312.94988</v>
      </c>
      <c r="D775" s="18">
        <v>1252.84528</v>
      </c>
      <c r="E775" s="18">
        <v>9899.7049999999999</v>
      </c>
      <c r="F775" s="18">
        <v>8160.3996000000006</v>
      </c>
    </row>
    <row r="776" spans="1:6" x14ac:dyDescent="0.35">
      <c r="A776" s="17" t="s">
        <v>551</v>
      </c>
      <c r="B776" s="17" t="s">
        <v>575</v>
      </c>
      <c r="C776" s="18">
        <v>14995.355220000001</v>
      </c>
      <c r="D776" s="18">
        <v>2984.3947200000002</v>
      </c>
      <c r="E776" s="18">
        <v>3028.3684999999996</v>
      </c>
      <c r="F776" s="18">
        <v>8982.5920000000006</v>
      </c>
    </row>
    <row r="777" spans="1:6" x14ac:dyDescent="0.35">
      <c r="A777" s="17" t="s">
        <v>551</v>
      </c>
      <c r="B777" s="17" t="s">
        <v>576</v>
      </c>
      <c r="C777" s="18">
        <v>38633.79047</v>
      </c>
      <c r="D777" s="18">
        <v>6111.9578499999989</v>
      </c>
      <c r="E777" s="18">
        <v>26307.868620000005</v>
      </c>
      <c r="F777" s="18">
        <v>6213.9639999999999</v>
      </c>
    </row>
    <row r="778" spans="1:6" x14ac:dyDescent="0.35">
      <c r="A778" s="17" t="s">
        <v>551</v>
      </c>
      <c r="B778" s="17" t="s">
        <v>577</v>
      </c>
      <c r="C778" s="18">
        <v>93469.886280000064</v>
      </c>
      <c r="D778" s="18">
        <v>22632.313309999983</v>
      </c>
      <c r="E778" s="18">
        <v>63308.667710000002</v>
      </c>
      <c r="F778" s="18">
        <v>7528.9052600000014</v>
      </c>
    </row>
    <row r="779" spans="1:6" x14ac:dyDescent="0.35">
      <c r="A779" s="17" t="s">
        <v>551</v>
      </c>
      <c r="B779" s="17" t="s">
        <v>578</v>
      </c>
      <c r="C779" s="18">
        <v>32266.337</v>
      </c>
      <c r="D779" s="18">
        <v>9624.2465000000011</v>
      </c>
      <c r="E779" s="18">
        <v>8478.6684999999998</v>
      </c>
      <c r="F779" s="18">
        <v>14163.421999999999</v>
      </c>
    </row>
    <row r="780" spans="1:6" x14ac:dyDescent="0.35">
      <c r="A780" s="17" t="s">
        <v>551</v>
      </c>
      <c r="B780" s="17" t="s">
        <v>579</v>
      </c>
      <c r="C780" s="18">
        <v>86303.474222000004</v>
      </c>
      <c r="D780" s="18">
        <v>13648.449262</v>
      </c>
      <c r="E780" s="18">
        <v>59430.136960000003</v>
      </c>
      <c r="F780" s="18">
        <v>13224.888000000001</v>
      </c>
    </row>
    <row r="781" spans="1:6" x14ac:dyDescent="0.35">
      <c r="A781" s="17" t="s">
        <v>551</v>
      </c>
      <c r="B781" s="17" t="s">
        <v>808</v>
      </c>
      <c r="C781" s="18">
        <v>48668.749786999993</v>
      </c>
      <c r="D781" s="18">
        <v>5161.6304119999995</v>
      </c>
      <c r="E781" s="18">
        <v>17998.733999999997</v>
      </c>
      <c r="F781" s="18">
        <v>25508.385374999998</v>
      </c>
    </row>
    <row r="782" spans="1:6" x14ac:dyDescent="0.35">
      <c r="A782" s="17" t="s">
        <v>580</v>
      </c>
      <c r="B782" s="17" t="s">
        <v>581</v>
      </c>
      <c r="C782" s="18">
        <v>12108.618893999999</v>
      </c>
      <c r="D782" s="18">
        <v>1736.4613940000002</v>
      </c>
      <c r="E782" s="18">
        <v>7052.7814999999991</v>
      </c>
      <c r="F782" s="18">
        <v>3319.3760000000002</v>
      </c>
    </row>
    <row r="783" spans="1:6" x14ac:dyDescent="0.35">
      <c r="A783" s="17" t="s">
        <v>580</v>
      </c>
      <c r="B783" s="17" t="s">
        <v>809</v>
      </c>
      <c r="C783" s="18">
        <v>8393.3416799999995</v>
      </c>
      <c r="D783" s="18">
        <v>2558.36735</v>
      </c>
      <c r="E783" s="18">
        <v>2682.7873299999997</v>
      </c>
      <c r="F783" s="18">
        <v>3152.1870000000004</v>
      </c>
    </row>
    <row r="784" spans="1:6" x14ac:dyDescent="0.35">
      <c r="A784" s="17" t="s">
        <v>580</v>
      </c>
      <c r="B784" s="17" t="s">
        <v>810</v>
      </c>
      <c r="C784" s="18">
        <v>4873.1279679999998</v>
      </c>
      <c r="D784" s="18">
        <v>2065.1467680000001</v>
      </c>
      <c r="E784" s="18">
        <v>2699.2864</v>
      </c>
      <c r="F784" s="18">
        <v>108.6948</v>
      </c>
    </row>
    <row r="785" spans="1:6" x14ac:dyDescent="0.35">
      <c r="A785" s="17" t="s">
        <v>580</v>
      </c>
      <c r="B785" s="17" t="s">
        <v>582</v>
      </c>
      <c r="C785" s="18">
        <v>510.148686</v>
      </c>
      <c r="D785" s="18">
        <v>496.37268599999993</v>
      </c>
      <c r="E785" s="18">
        <v>13.776</v>
      </c>
      <c r="F785" s="18">
        <v>0</v>
      </c>
    </row>
    <row r="786" spans="1:6" x14ac:dyDescent="0.35">
      <c r="A786" s="17" t="s">
        <v>580</v>
      </c>
      <c r="B786" s="17" t="s">
        <v>583</v>
      </c>
      <c r="C786" s="18">
        <v>4338.3740900000003</v>
      </c>
      <c r="D786" s="18">
        <v>3788.3940899999998</v>
      </c>
      <c r="E786" s="18">
        <v>0</v>
      </c>
      <c r="F786" s="18">
        <v>549.98</v>
      </c>
    </row>
    <row r="787" spans="1:6" x14ac:dyDescent="0.35">
      <c r="A787" s="17" t="s">
        <v>580</v>
      </c>
      <c r="B787" s="17" t="s">
        <v>584</v>
      </c>
      <c r="C787" s="18">
        <v>24827.606259999997</v>
      </c>
      <c r="D787" s="18">
        <v>407.01888000000002</v>
      </c>
      <c r="E787" s="18">
        <v>14832.427379999997</v>
      </c>
      <c r="F787" s="18">
        <v>9588.16</v>
      </c>
    </row>
    <row r="788" spans="1:6" x14ac:dyDescent="0.35">
      <c r="A788" s="17" t="s">
        <v>580</v>
      </c>
      <c r="B788" s="17" t="s">
        <v>585</v>
      </c>
      <c r="C788" s="18">
        <v>30497.536653999996</v>
      </c>
      <c r="D788" s="18">
        <v>15207.970654000002</v>
      </c>
      <c r="E788" s="18">
        <v>15289.565999999999</v>
      </c>
      <c r="F788" s="18">
        <v>0</v>
      </c>
    </row>
    <row r="789" spans="1:6" x14ac:dyDescent="0.35">
      <c r="A789" s="17" t="s">
        <v>580</v>
      </c>
      <c r="B789" s="17" t="s">
        <v>586</v>
      </c>
      <c r="C789" s="18">
        <v>4732.6601899999996</v>
      </c>
      <c r="D789" s="18">
        <v>2044.5761900000005</v>
      </c>
      <c r="E789" s="18">
        <v>1468.1848</v>
      </c>
      <c r="F789" s="18">
        <v>1219.8992000000001</v>
      </c>
    </row>
    <row r="790" spans="1:6" x14ac:dyDescent="0.35">
      <c r="A790" s="17" t="s">
        <v>580</v>
      </c>
      <c r="B790" s="17" t="s">
        <v>587</v>
      </c>
      <c r="C790" s="18">
        <v>2527.9557000000004</v>
      </c>
      <c r="D790" s="18">
        <v>1915.6886999999999</v>
      </c>
      <c r="E790" s="18">
        <v>612.26700000000005</v>
      </c>
      <c r="F790" s="18">
        <v>0</v>
      </c>
    </row>
    <row r="791" spans="1:6" x14ac:dyDescent="0.35">
      <c r="A791" s="17" t="s">
        <v>580</v>
      </c>
      <c r="B791" s="17" t="s">
        <v>857</v>
      </c>
      <c r="C791" s="19"/>
      <c r="D791" s="19"/>
      <c r="E791" s="19"/>
      <c r="F791" s="19"/>
    </row>
    <row r="792" spans="1:6" x14ac:dyDescent="0.35">
      <c r="A792" s="17" t="s">
        <v>580</v>
      </c>
      <c r="B792" s="17" t="s">
        <v>588</v>
      </c>
      <c r="C792" s="18">
        <v>93.160530000000008</v>
      </c>
      <c r="D792" s="18">
        <v>93.160530000000008</v>
      </c>
      <c r="E792" s="18">
        <v>0</v>
      </c>
      <c r="F792" s="18">
        <v>0</v>
      </c>
    </row>
    <row r="793" spans="1:6" x14ac:dyDescent="0.35">
      <c r="A793" s="17" t="s">
        <v>580</v>
      </c>
      <c r="B793" s="17" t="s">
        <v>589</v>
      </c>
      <c r="C793" s="18">
        <v>27008.006184000005</v>
      </c>
      <c r="D793" s="18">
        <v>18470.39271</v>
      </c>
      <c r="E793" s="18">
        <v>8536.3184000000001</v>
      </c>
      <c r="F793" s="18">
        <v>1.2950739999999998</v>
      </c>
    </row>
    <row r="794" spans="1:6" x14ac:dyDescent="0.35">
      <c r="A794" s="17" t="s">
        <v>580</v>
      </c>
      <c r="B794" s="17" t="s">
        <v>590</v>
      </c>
      <c r="C794" s="18">
        <v>6519.8744219999999</v>
      </c>
      <c r="D794" s="18">
        <v>3458.2858220000003</v>
      </c>
      <c r="E794" s="18">
        <v>3061.5885999999996</v>
      </c>
      <c r="F794" s="18">
        <v>0</v>
      </c>
    </row>
    <row r="795" spans="1:6" x14ac:dyDescent="0.35">
      <c r="A795" s="17" t="s">
        <v>580</v>
      </c>
      <c r="B795" s="17" t="s">
        <v>591</v>
      </c>
      <c r="C795" s="18">
        <v>1235.1959500000003</v>
      </c>
      <c r="D795" s="18">
        <v>554.86755000000005</v>
      </c>
      <c r="E795" s="18">
        <v>0</v>
      </c>
      <c r="F795" s="18">
        <v>680.3284000000001</v>
      </c>
    </row>
    <row r="796" spans="1:6" x14ac:dyDescent="0.35">
      <c r="A796" s="17" t="s">
        <v>580</v>
      </c>
      <c r="B796" s="17" t="s">
        <v>592</v>
      </c>
      <c r="C796" s="18">
        <v>0</v>
      </c>
      <c r="D796" s="18">
        <v>0</v>
      </c>
      <c r="E796" s="18">
        <v>0</v>
      </c>
      <c r="F796" s="18">
        <v>0</v>
      </c>
    </row>
    <row r="797" spans="1:6" x14ac:dyDescent="0.35">
      <c r="A797" s="17" t="s">
        <v>580</v>
      </c>
      <c r="B797" s="17" t="s">
        <v>593</v>
      </c>
      <c r="C797" s="18">
        <v>14789.508279999998</v>
      </c>
      <c r="D797" s="18">
        <v>4020.574079999999</v>
      </c>
      <c r="E797" s="18">
        <v>10286.588399999999</v>
      </c>
      <c r="F797" s="18">
        <v>482.3458</v>
      </c>
    </row>
    <row r="798" spans="1:6" x14ac:dyDescent="0.35">
      <c r="A798" s="17" t="s">
        <v>580</v>
      </c>
      <c r="B798" s="17" t="s">
        <v>594</v>
      </c>
      <c r="C798" s="18">
        <v>28050.817500000005</v>
      </c>
      <c r="D798" s="18">
        <v>20774.072580000007</v>
      </c>
      <c r="E798" s="18">
        <v>7148.3474200000001</v>
      </c>
      <c r="F798" s="18">
        <v>128.39750000000001</v>
      </c>
    </row>
    <row r="799" spans="1:6" ht="29" x14ac:dyDescent="0.35">
      <c r="A799" s="17" t="s">
        <v>580</v>
      </c>
      <c r="B799" s="17" t="s">
        <v>595</v>
      </c>
      <c r="C799" s="18">
        <v>5024.4792659999994</v>
      </c>
      <c r="D799" s="18">
        <v>3933.0345859999998</v>
      </c>
      <c r="E799" s="18">
        <v>1082.645</v>
      </c>
      <c r="F799" s="18">
        <v>8.7996800000000004</v>
      </c>
    </row>
    <row r="800" spans="1:6" x14ac:dyDescent="0.35">
      <c r="A800" s="17" t="s">
        <v>580</v>
      </c>
      <c r="B800" s="17" t="s">
        <v>596</v>
      </c>
      <c r="C800" s="18">
        <v>9626.5404080000008</v>
      </c>
      <c r="D800" s="18">
        <v>4320.7239680000002</v>
      </c>
      <c r="E800" s="18">
        <v>5301.4166000000005</v>
      </c>
      <c r="F800" s="18">
        <v>4.3998400000000002</v>
      </c>
    </row>
    <row r="801" spans="1:6" ht="29" x14ac:dyDescent="0.35">
      <c r="A801" s="17" t="s">
        <v>580</v>
      </c>
      <c r="B801" s="17" t="s">
        <v>811</v>
      </c>
      <c r="C801" s="18">
        <v>3174.3890000000001</v>
      </c>
      <c r="D801" s="18">
        <v>0</v>
      </c>
      <c r="E801" s="18">
        <v>1458.6129999999998</v>
      </c>
      <c r="F801" s="18">
        <v>1715.7760000000001</v>
      </c>
    </row>
    <row r="802" spans="1:6" ht="29" x14ac:dyDescent="0.35">
      <c r="A802" s="17" t="s">
        <v>580</v>
      </c>
      <c r="B802" s="17" t="s">
        <v>597</v>
      </c>
      <c r="C802" s="18">
        <v>5392.6499599999988</v>
      </c>
      <c r="D802" s="18">
        <v>930.19617999999991</v>
      </c>
      <c r="E802" s="18">
        <v>54.267499999999998</v>
      </c>
      <c r="F802" s="18">
        <v>4408.1862799999999</v>
      </c>
    </row>
    <row r="803" spans="1:6" x14ac:dyDescent="0.35">
      <c r="A803" s="17" t="s">
        <v>580</v>
      </c>
      <c r="B803" s="17" t="s">
        <v>598</v>
      </c>
      <c r="C803" s="18">
        <v>8691.9752099999987</v>
      </c>
      <c r="D803" s="18">
        <v>4811.7391000000007</v>
      </c>
      <c r="E803" s="18">
        <v>1013.5400000000001</v>
      </c>
      <c r="F803" s="18">
        <v>2866.6961100000003</v>
      </c>
    </row>
    <row r="804" spans="1:6" x14ac:dyDescent="0.35">
      <c r="A804" s="17" t="s">
        <v>580</v>
      </c>
      <c r="B804" s="17" t="s">
        <v>599</v>
      </c>
      <c r="C804" s="18">
        <v>1603.5225970000001</v>
      </c>
      <c r="D804" s="18">
        <v>1603.5225970000001</v>
      </c>
      <c r="E804" s="18">
        <v>0</v>
      </c>
      <c r="F804" s="18">
        <v>0</v>
      </c>
    </row>
    <row r="805" spans="1:6" x14ac:dyDescent="0.35">
      <c r="A805" s="17" t="s">
        <v>580</v>
      </c>
      <c r="B805" s="17" t="s">
        <v>600</v>
      </c>
      <c r="C805" s="18">
        <v>332.80949999999996</v>
      </c>
      <c r="D805" s="18">
        <v>0</v>
      </c>
      <c r="E805" s="18">
        <v>332.80949999999996</v>
      </c>
      <c r="F805" s="18">
        <v>0</v>
      </c>
    </row>
    <row r="806" spans="1:6" x14ac:dyDescent="0.35">
      <c r="A806" s="17" t="s">
        <v>580</v>
      </c>
      <c r="B806" s="17" t="s">
        <v>601</v>
      </c>
      <c r="C806" s="18">
        <v>9949.7435379999988</v>
      </c>
      <c r="D806" s="18">
        <v>8400.5158379999993</v>
      </c>
      <c r="E806" s="18">
        <v>1293.4869999999999</v>
      </c>
      <c r="F806" s="18">
        <v>255.7407</v>
      </c>
    </row>
    <row r="807" spans="1:6" x14ac:dyDescent="0.35">
      <c r="A807" s="17" t="s">
        <v>580</v>
      </c>
      <c r="B807" s="17" t="s">
        <v>969</v>
      </c>
      <c r="C807" s="18">
        <v>57486.724811999993</v>
      </c>
      <c r="D807" s="18">
        <v>34192.498912000003</v>
      </c>
      <c r="E807" s="18">
        <v>22115.746099999997</v>
      </c>
      <c r="F807" s="18">
        <v>1178.4798000000001</v>
      </c>
    </row>
    <row r="808" spans="1:6" x14ac:dyDescent="0.35">
      <c r="A808" s="17" t="s">
        <v>602</v>
      </c>
      <c r="B808" s="17" t="s">
        <v>603</v>
      </c>
      <c r="C808" s="18">
        <v>45231.90594199999</v>
      </c>
      <c r="D808" s="18">
        <v>3972.7799420000001</v>
      </c>
      <c r="E808" s="18">
        <v>20770.741999999998</v>
      </c>
      <c r="F808" s="18">
        <v>20488.383999999998</v>
      </c>
    </row>
    <row r="809" spans="1:6" x14ac:dyDescent="0.35">
      <c r="A809" s="17" t="s">
        <v>602</v>
      </c>
      <c r="B809" s="17" t="s">
        <v>604</v>
      </c>
      <c r="C809" s="18">
        <v>38927.050559999996</v>
      </c>
      <c r="D809" s="18">
        <v>9551.2173999999995</v>
      </c>
      <c r="E809" s="18">
        <v>16255.193159999999</v>
      </c>
      <c r="F809" s="18">
        <v>13120.64</v>
      </c>
    </row>
    <row r="810" spans="1:6" x14ac:dyDescent="0.35">
      <c r="A810" s="17" t="s">
        <v>602</v>
      </c>
      <c r="B810" s="17" t="s">
        <v>605</v>
      </c>
      <c r="C810" s="18">
        <v>3115.5348964999998</v>
      </c>
      <c r="D810" s="18">
        <v>3114.8511364999999</v>
      </c>
      <c r="E810" s="18">
        <v>0</v>
      </c>
      <c r="F810" s="18">
        <v>0.68375999999999992</v>
      </c>
    </row>
    <row r="811" spans="1:6" x14ac:dyDescent="0.35">
      <c r="A811" s="17" t="s">
        <v>602</v>
      </c>
      <c r="B811" s="17" t="s">
        <v>606</v>
      </c>
      <c r="C811" s="18">
        <v>4130.1415510000006</v>
      </c>
      <c r="D811" s="18">
        <v>4130.1415510000006</v>
      </c>
      <c r="E811" s="18">
        <v>0</v>
      </c>
      <c r="F811" s="18">
        <v>0</v>
      </c>
    </row>
    <row r="812" spans="1:6" x14ac:dyDescent="0.35">
      <c r="A812" s="17" t="s">
        <v>602</v>
      </c>
      <c r="B812" s="17" t="s">
        <v>607</v>
      </c>
      <c r="C812" s="18">
        <v>21490.212899500002</v>
      </c>
      <c r="D812" s="18">
        <v>10253.6686395</v>
      </c>
      <c r="E812" s="18">
        <v>10803.563139999998</v>
      </c>
      <c r="F812" s="18">
        <v>432.98111999999998</v>
      </c>
    </row>
    <row r="813" spans="1:6" x14ac:dyDescent="0.35">
      <c r="A813" s="17" t="s">
        <v>602</v>
      </c>
      <c r="B813" s="17" t="s">
        <v>608</v>
      </c>
      <c r="C813" s="18">
        <v>28522.968597999999</v>
      </c>
      <c r="D813" s="18">
        <v>2919.7457979999999</v>
      </c>
      <c r="E813" s="18">
        <v>15147.082</v>
      </c>
      <c r="F813" s="18">
        <v>10456.140799999999</v>
      </c>
    </row>
    <row r="814" spans="1:6" x14ac:dyDescent="0.35">
      <c r="A814" s="17" t="s">
        <v>602</v>
      </c>
      <c r="B814" s="17" t="s">
        <v>609</v>
      </c>
      <c r="C814" s="18">
        <v>48015.126132999998</v>
      </c>
      <c r="D814" s="18">
        <v>4116.211738</v>
      </c>
      <c r="E814" s="18">
        <v>28662.842700000001</v>
      </c>
      <c r="F814" s="18">
        <v>15236.071695000001</v>
      </c>
    </row>
    <row r="815" spans="1:6" x14ac:dyDescent="0.35">
      <c r="A815" s="17" t="s">
        <v>602</v>
      </c>
      <c r="B815" s="17" t="s">
        <v>733</v>
      </c>
      <c r="C815" s="18">
        <v>61205.457153499992</v>
      </c>
      <c r="D815" s="18">
        <v>11304.033953500002</v>
      </c>
      <c r="E815" s="18">
        <v>33853.871199999994</v>
      </c>
      <c r="F815" s="18">
        <v>16047.552</v>
      </c>
    </row>
    <row r="816" spans="1:6" x14ac:dyDescent="0.35">
      <c r="A816" s="17" t="s">
        <v>602</v>
      </c>
      <c r="B816" s="17" t="s">
        <v>735</v>
      </c>
      <c r="C816" s="18">
        <v>10913.359540999996</v>
      </c>
      <c r="D816" s="18">
        <v>9558.2069409999949</v>
      </c>
      <c r="E816" s="18">
        <v>1208.807</v>
      </c>
      <c r="F816" s="18">
        <v>146.34560000000002</v>
      </c>
    </row>
    <row r="817" spans="1:6" x14ac:dyDescent="0.35">
      <c r="A817" s="17" t="s">
        <v>602</v>
      </c>
      <c r="B817" s="17" t="s">
        <v>610</v>
      </c>
      <c r="C817" s="18">
        <v>86139.470791999993</v>
      </c>
      <c r="D817" s="18">
        <v>17994.541132000002</v>
      </c>
      <c r="E817" s="18">
        <v>60876.46372</v>
      </c>
      <c r="F817" s="18">
        <v>7268.46594</v>
      </c>
    </row>
    <row r="818" spans="1:6" x14ac:dyDescent="0.35">
      <c r="A818" s="17" t="s">
        <v>602</v>
      </c>
      <c r="B818" s="17" t="s">
        <v>812</v>
      </c>
      <c r="C818" s="18">
        <v>52591.078406000008</v>
      </c>
      <c r="D818" s="18">
        <v>10406.465606000002</v>
      </c>
      <c r="E818" s="18">
        <v>29164.900799999996</v>
      </c>
      <c r="F818" s="18">
        <v>13019.712</v>
      </c>
    </row>
    <row r="819" spans="1:6" x14ac:dyDescent="0.35">
      <c r="A819" s="17" t="s">
        <v>602</v>
      </c>
      <c r="B819" s="17" t="s">
        <v>970</v>
      </c>
      <c r="C819" s="18">
        <v>141242.73977800002</v>
      </c>
      <c r="D819" s="18">
        <v>19732.441343999999</v>
      </c>
      <c r="E819" s="18">
        <v>80944.509250000003</v>
      </c>
      <c r="F819" s="18">
        <v>40565.789184000001</v>
      </c>
    </row>
    <row r="820" spans="1:6" x14ac:dyDescent="0.35">
      <c r="A820" s="17" t="s">
        <v>602</v>
      </c>
      <c r="B820" s="17" t="s">
        <v>611</v>
      </c>
      <c r="C820" s="18">
        <v>30549.558508400005</v>
      </c>
      <c r="D820" s="18">
        <v>9137.8838100000012</v>
      </c>
      <c r="E820" s="18">
        <v>21399.981100000001</v>
      </c>
      <c r="F820" s="18">
        <v>11.693598399999999</v>
      </c>
    </row>
    <row r="821" spans="1:6" ht="29" x14ac:dyDescent="0.35">
      <c r="A821" s="17" t="s">
        <v>602</v>
      </c>
      <c r="B821" s="17" t="s">
        <v>612</v>
      </c>
      <c r="C821" s="18">
        <v>750.39430300000004</v>
      </c>
      <c r="D821" s="18">
        <v>538.6943030000001</v>
      </c>
      <c r="E821" s="18">
        <v>211.7</v>
      </c>
      <c r="F821" s="18">
        <v>0</v>
      </c>
    </row>
    <row r="822" spans="1:6" x14ac:dyDescent="0.35">
      <c r="A822" s="17" t="s">
        <v>602</v>
      </c>
      <c r="B822" s="17" t="s">
        <v>613</v>
      </c>
      <c r="C822" s="18">
        <v>46091.632919999989</v>
      </c>
      <c r="D822" s="18">
        <v>9373.7921999999999</v>
      </c>
      <c r="E822" s="18">
        <v>20855.530719999999</v>
      </c>
      <c r="F822" s="18">
        <v>15862.310000000001</v>
      </c>
    </row>
    <row r="823" spans="1:6" x14ac:dyDescent="0.35">
      <c r="A823" s="17" t="s">
        <v>614</v>
      </c>
      <c r="B823" s="17" t="s">
        <v>615</v>
      </c>
      <c r="C823" s="18">
        <v>571.97919999999999</v>
      </c>
      <c r="D823" s="18">
        <v>0</v>
      </c>
      <c r="E823" s="18">
        <v>0</v>
      </c>
      <c r="F823" s="18">
        <v>571.97919999999999</v>
      </c>
    </row>
    <row r="824" spans="1:6" x14ac:dyDescent="0.35">
      <c r="A824" s="17" t="s">
        <v>614</v>
      </c>
      <c r="B824" s="17" t="s">
        <v>616</v>
      </c>
      <c r="C824" s="18">
        <v>7611.4955</v>
      </c>
      <c r="D824" s="18">
        <v>66.975999999999999</v>
      </c>
      <c r="E824" s="18">
        <v>820.33749999999998</v>
      </c>
      <c r="F824" s="18">
        <v>6724.1820000000007</v>
      </c>
    </row>
    <row r="825" spans="1:6" x14ac:dyDescent="0.35">
      <c r="A825" s="17" t="s">
        <v>614</v>
      </c>
      <c r="B825" s="17" t="s">
        <v>813</v>
      </c>
      <c r="C825" s="18">
        <v>32191.000366000004</v>
      </c>
      <c r="D825" s="18">
        <v>696.37468200000001</v>
      </c>
      <c r="E825" s="18">
        <v>7291.0499999999993</v>
      </c>
      <c r="F825" s="18">
        <v>24203.575683999996</v>
      </c>
    </row>
    <row r="826" spans="1:6" x14ac:dyDescent="0.35">
      <c r="A826" s="17" t="s">
        <v>614</v>
      </c>
      <c r="B826" s="17" t="s">
        <v>617</v>
      </c>
      <c r="C826" s="18">
        <v>86.857200000000006</v>
      </c>
      <c r="D826" s="18">
        <v>86.857200000000006</v>
      </c>
      <c r="E826" s="18">
        <v>0</v>
      </c>
      <c r="F826" s="18">
        <v>0</v>
      </c>
    </row>
    <row r="827" spans="1:6" x14ac:dyDescent="0.35">
      <c r="A827" s="17" t="s">
        <v>614</v>
      </c>
      <c r="B827" s="17" t="s">
        <v>858</v>
      </c>
      <c r="C827" s="19"/>
      <c r="D827" s="19"/>
      <c r="E827" s="19"/>
      <c r="F827" s="19"/>
    </row>
    <row r="828" spans="1:6" x14ac:dyDescent="0.35">
      <c r="A828" s="17" t="s">
        <v>614</v>
      </c>
      <c r="B828" s="17" t="s">
        <v>618</v>
      </c>
      <c r="C828" s="18">
        <v>211.19232</v>
      </c>
      <c r="D828" s="18">
        <v>0</v>
      </c>
      <c r="E828" s="18">
        <v>0</v>
      </c>
      <c r="F828" s="18">
        <v>211.19232</v>
      </c>
    </row>
    <row r="829" spans="1:6" x14ac:dyDescent="0.35">
      <c r="A829" s="17" t="s">
        <v>614</v>
      </c>
      <c r="B829" s="17" t="s">
        <v>859</v>
      </c>
      <c r="C829" s="19"/>
      <c r="D829" s="19"/>
      <c r="E829" s="19"/>
      <c r="F829" s="19"/>
    </row>
    <row r="830" spans="1:6" x14ac:dyDescent="0.35">
      <c r="A830" s="17" t="s">
        <v>614</v>
      </c>
      <c r="B830" s="17" t="s">
        <v>860</v>
      </c>
      <c r="C830" s="19"/>
      <c r="D830" s="19"/>
      <c r="E830" s="19"/>
      <c r="F830" s="19"/>
    </row>
    <row r="831" spans="1:6" x14ac:dyDescent="0.35">
      <c r="A831" s="17" t="s">
        <v>614</v>
      </c>
      <c r="B831" s="17" t="s">
        <v>619</v>
      </c>
      <c r="C831" s="18">
        <v>29163.628384000003</v>
      </c>
      <c r="D831" s="18">
        <v>5.7558599999999993</v>
      </c>
      <c r="E831" s="18">
        <v>0</v>
      </c>
      <c r="F831" s="18">
        <v>29157.872523999999</v>
      </c>
    </row>
    <row r="832" spans="1:6" x14ac:dyDescent="0.35">
      <c r="A832" s="17" t="s">
        <v>614</v>
      </c>
      <c r="B832" s="17" t="s">
        <v>620</v>
      </c>
      <c r="C832" s="18">
        <v>4691.92</v>
      </c>
      <c r="D832" s="18">
        <v>0</v>
      </c>
      <c r="E832" s="18">
        <v>0</v>
      </c>
      <c r="F832" s="18">
        <v>4691.92</v>
      </c>
    </row>
    <row r="833" spans="1:6" ht="29" x14ac:dyDescent="0.35">
      <c r="A833" s="17" t="s">
        <v>614</v>
      </c>
      <c r="B833" s="17" t="s">
        <v>814</v>
      </c>
      <c r="C833" s="18">
        <v>2077.6261</v>
      </c>
      <c r="D833" s="18">
        <v>59.066099999999999</v>
      </c>
      <c r="E833" s="18">
        <v>0</v>
      </c>
      <c r="F833" s="18">
        <v>2018.56</v>
      </c>
    </row>
    <row r="834" spans="1:6" x14ac:dyDescent="0.35">
      <c r="A834" s="17" t="s">
        <v>614</v>
      </c>
      <c r="B834" s="17" t="s">
        <v>621</v>
      </c>
      <c r="C834" s="18">
        <v>1726.3232</v>
      </c>
      <c r="D834" s="18">
        <v>83.72</v>
      </c>
      <c r="E834" s="18">
        <v>0</v>
      </c>
      <c r="F834" s="18">
        <v>1642.6032</v>
      </c>
    </row>
    <row r="835" spans="1:6" x14ac:dyDescent="0.35">
      <c r="A835" s="17" t="s">
        <v>614</v>
      </c>
      <c r="B835" s="17" t="s">
        <v>622</v>
      </c>
      <c r="C835" s="18">
        <v>129.1148</v>
      </c>
      <c r="D835" s="18">
        <v>20.820999999999998</v>
      </c>
      <c r="E835" s="18">
        <v>0</v>
      </c>
      <c r="F835" s="18">
        <v>108.2938</v>
      </c>
    </row>
    <row r="836" spans="1:6" x14ac:dyDescent="0.35">
      <c r="A836" s="17" t="s">
        <v>614</v>
      </c>
      <c r="B836" s="17" t="s">
        <v>971</v>
      </c>
      <c r="C836" s="18">
        <v>27973.052815999999</v>
      </c>
      <c r="D836" s="18">
        <v>83.72</v>
      </c>
      <c r="E836" s="18">
        <v>0</v>
      </c>
      <c r="F836" s="18">
        <v>27889.332815999998</v>
      </c>
    </row>
    <row r="837" spans="1:6" x14ac:dyDescent="0.35">
      <c r="A837" s="17" t="s">
        <v>614</v>
      </c>
      <c r="B837" s="17" t="s">
        <v>815</v>
      </c>
      <c r="C837" s="18">
        <v>2949.52558</v>
      </c>
      <c r="D837" s="18">
        <v>22.613579999999999</v>
      </c>
      <c r="E837" s="18">
        <v>0</v>
      </c>
      <c r="F837" s="18">
        <v>2926.9120000000003</v>
      </c>
    </row>
    <row r="838" spans="1:6" x14ac:dyDescent="0.35">
      <c r="A838" s="17" t="s">
        <v>614</v>
      </c>
      <c r="B838" s="17" t="s">
        <v>623</v>
      </c>
      <c r="C838" s="18">
        <v>5676.2664999999997</v>
      </c>
      <c r="D838" s="18">
        <v>1846.6</v>
      </c>
      <c r="E838" s="18">
        <v>0</v>
      </c>
      <c r="F838" s="18">
        <v>3829.6664999999998</v>
      </c>
    </row>
    <row r="839" spans="1:6" x14ac:dyDescent="0.35">
      <c r="A839" s="17" t="s">
        <v>614</v>
      </c>
      <c r="B839" s="17" t="s">
        <v>624</v>
      </c>
      <c r="C839" s="18">
        <v>7139.8222999999989</v>
      </c>
      <c r="D839" s="18">
        <v>2089.7712999999999</v>
      </c>
      <c r="E839" s="18">
        <v>3334.2749999999996</v>
      </c>
      <c r="F839" s="18">
        <v>1715.7760000000001</v>
      </c>
    </row>
    <row r="840" spans="1:6" x14ac:dyDescent="0.35">
      <c r="A840" s="17" t="s">
        <v>614</v>
      </c>
      <c r="B840" s="17" t="s">
        <v>625</v>
      </c>
      <c r="C840" s="18">
        <v>239.42014</v>
      </c>
      <c r="D840" s="18">
        <v>239.42014</v>
      </c>
      <c r="E840" s="18">
        <v>0</v>
      </c>
      <c r="F840" s="18">
        <v>0</v>
      </c>
    </row>
    <row r="841" spans="1:6" x14ac:dyDescent="0.35">
      <c r="A841" s="17" t="s">
        <v>614</v>
      </c>
      <c r="B841" s="17" t="s">
        <v>626</v>
      </c>
      <c r="C841" s="18">
        <v>258.33600000000001</v>
      </c>
      <c r="D841" s="18">
        <v>258.33600000000001</v>
      </c>
      <c r="E841" s="18">
        <v>0</v>
      </c>
      <c r="F841" s="18">
        <v>0</v>
      </c>
    </row>
    <row r="842" spans="1:6" x14ac:dyDescent="0.35">
      <c r="A842" s="17" t="s">
        <v>614</v>
      </c>
      <c r="B842" s="17" t="s">
        <v>816</v>
      </c>
      <c r="C842" s="18">
        <v>5927.1360000000004</v>
      </c>
      <c r="D842" s="18">
        <v>3202.0800000000004</v>
      </c>
      <c r="E842" s="18">
        <v>0</v>
      </c>
      <c r="F842" s="18">
        <v>2725.056</v>
      </c>
    </row>
    <row r="843" spans="1:6" x14ac:dyDescent="0.35">
      <c r="A843" s="17" t="s">
        <v>614</v>
      </c>
      <c r="B843" s="17" t="s">
        <v>627</v>
      </c>
      <c r="C843" s="18">
        <v>8492.3065260000003</v>
      </c>
      <c r="D843" s="18">
        <v>20.017205999999998</v>
      </c>
      <c r="E843" s="18">
        <v>0</v>
      </c>
      <c r="F843" s="18">
        <v>8472.2893199999999</v>
      </c>
    </row>
    <row r="844" spans="1:6" x14ac:dyDescent="0.35">
      <c r="A844" s="17" t="s">
        <v>614</v>
      </c>
      <c r="B844" s="17" t="s">
        <v>628</v>
      </c>
      <c r="C844" s="18">
        <v>5285.5205000000005</v>
      </c>
      <c r="D844" s="18">
        <v>1106.6044999999999</v>
      </c>
      <c r="E844" s="18">
        <v>0</v>
      </c>
      <c r="F844" s="18">
        <v>4178.9160000000002</v>
      </c>
    </row>
    <row r="845" spans="1:6" x14ac:dyDescent="0.35">
      <c r="A845" s="17" t="s">
        <v>629</v>
      </c>
      <c r="B845" s="17" t="s">
        <v>630</v>
      </c>
      <c r="C845" s="18">
        <v>24597.643574000002</v>
      </c>
      <c r="D845" s="18">
        <v>2828.3281739999993</v>
      </c>
      <c r="E845" s="18">
        <v>10110.791999999998</v>
      </c>
      <c r="F845" s="18">
        <v>11658.523400000002</v>
      </c>
    </row>
    <row r="846" spans="1:6" x14ac:dyDescent="0.35">
      <c r="A846" s="17" t="s">
        <v>629</v>
      </c>
      <c r="B846" s="17" t="s">
        <v>631</v>
      </c>
      <c r="C846" s="18">
        <v>145270.17211999994</v>
      </c>
      <c r="D846" s="18">
        <v>4593.9480359999998</v>
      </c>
      <c r="E846" s="18">
        <v>26814.0049</v>
      </c>
      <c r="F846" s="18">
        <v>113862.21918399999</v>
      </c>
    </row>
    <row r="847" spans="1:6" x14ac:dyDescent="0.35">
      <c r="A847" s="17" t="s">
        <v>629</v>
      </c>
      <c r="B847" s="17" t="s">
        <v>632</v>
      </c>
      <c r="C847" s="18">
        <v>13732.056045999998</v>
      </c>
      <c r="D847" s="18">
        <v>3331.2610459999996</v>
      </c>
      <c r="E847" s="18">
        <v>824.65300000000002</v>
      </c>
      <c r="F847" s="18">
        <v>9576.1419999999998</v>
      </c>
    </row>
    <row r="848" spans="1:6" x14ac:dyDescent="0.35">
      <c r="A848" s="17" t="s">
        <v>629</v>
      </c>
      <c r="B848" s="17" t="s">
        <v>633</v>
      </c>
      <c r="C848" s="18">
        <v>6648.2357899999997</v>
      </c>
      <c r="D848" s="18">
        <v>0</v>
      </c>
      <c r="E848" s="18">
        <v>6167.7844999999998</v>
      </c>
      <c r="F848" s="18">
        <v>480.45128999999997</v>
      </c>
    </row>
    <row r="849" spans="1:6" x14ac:dyDescent="0.35">
      <c r="A849" s="17" t="s">
        <v>629</v>
      </c>
      <c r="B849" s="17" t="s">
        <v>634</v>
      </c>
      <c r="C849" s="18">
        <v>14679.755800000003</v>
      </c>
      <c r="D849" s="18">
        <v>1049.9168</v>
      </c>
      <c r="E849" s="18">
        <v>2541.3990000000003</v>
      </c>
      <c r="F849" s="18">
        <v>11088.440000000002</v>
      </c>
    </row>
    <row r="850" spans="1:6" x14ac:dyDescent="0.35">
      <c r="A850" s="17" t="s">
        <v>629</v>
      </c>
      <c r="B850" s="17" t="s">
        <v>635</v>
      </c>
      <c r="C850" s="18">
        <v>726.14678400000003</v>
      </c>
      <c r="D850" s="18">
        <v>726.14678400000003</v>
      </c>
      <c r="E850" s="18">
        <v>0</v>
      </c>
      <c r="F850" s="18">
        <v>0</v>
      </c>
    </row>
    <row r="851" spans="1:6" x14ac:dyDescent="0.35">
      <c r="A851" s="17" t="s">
        <v>629</v>
      </c>
      <c r="B851" s="17" t="s">
        <v>636</v>
      </c>
      <c r="C851" s="18">
        <v>63954.750305999987</v>
      </c>
      <c r="D851" s="18">
        <v>2583.5873659999993</v>
      </c>
      <c r="E851" s="18">
        <v>19361.554939999998</v>
      </c>
      <c r="F851" s="18">
        <v>42009.608</v>
      </c>
    </row>
    <row r="852" spans="1:6" x14ac:dyDescent="0.35">
      <c r="A852" s="17" t="s">
        <v>629</v>
      </c>
      <c r="B852" s="17" t="s">
        <v>637</v>
      </c>
      <c r="C852" s="18">
        <v>90699.834967999996</v>
      </c>
      <c r="D852" s="18">
        <v>4112.0305799999996</v>
      </c>
      <c r="E852" s="18">
        <v>21660.890649999998</v>
      </c>
      <c r="F852" s="18">
        <v>64926.913737999988</v>
      </c>
    </row>
    <row r="853" spans="1:6" x14ac:dyDescent="0.35">
      <c r="A853" s="17" t="s">
        <v>629</v>
      </c>
      <c r="B853" s="17" t="s">
        <v>638</v>
      </c>
      <c r="C853" s="18">
        <v>16463.165814</v>
      </c>
      <c r="D853" s="18">
        <v>436.81631399999998</v>
      </c>
      <c r="E853" s="18">
        <v>4719.8184999999994</v>
      </c>
      <c r="F853" s="18">
        <v>11306.530999999999</v>
      </c>
    </row>
    <row r="854" spans="1:6" ht="29" x14ac:dyDescent="0.35">
      <c r="A854" s="17" t="s">
        <v>629</v>
      </c>
      <c r="B854" s="17" t="s">
        <v>639</v>
      </c>
      <c r="C854" s="18">
        <v>12006.8775064</v>
      </c>
      <c r="D854" s="18">
        <v>0</v>
      </c>
      <c r="E854" s="18">
        <v>2955.3905000000004</v>
      </c>
      <c r="F854" s="18">
        <v>9051.4870063999988</v>
      </c>
    </row>
    <row r="855" spans="1:6" x14ac:dyDescent="0.35">
      <c r="A855" s="17" t="s">
        <v>629</v>
      </c>
      <c r="B855" s="17" t="s">
        <v>640</v>
      </c>
      <c r="C855" s="18">
        <v>6769.4369999999999</v>
      </c>
      <c r="D855" s="18">
        <v>678.83979999999997</v>
      </c>
      <c r="E855" s="18">
        <v>0</v>
      </c>
      <c r="F855" s="18">
        <v>6090.5972000000002</v>
      </c>
    </row>
    <row r="856" spans="1:6" x14ac:dyDescent="0.35">
      <c r="A856" s="17" t="s">
        <v>629</v>
      </c>
      <c r="B856" s="17" t="s">
        <v>641</v>
      </c>
      <c r="C856" s="18">
        <v>23715.613040000004</v>
      </c>
      <c r="D856" s="18">
        <v>567.21474000000001</v>
      </c>
      <c r="E856" s="18">
        <v>0</v>
      </c>
      <c r="F856" s="18">
        <v>23148.398300000001</v>
      </c>
    </row>
    <row r="857" spans="1:6" x14ac:dyDescent="0.35">
      <c r="A857" s="17" t="s">
        <v>642</v>
      </c>
      <c r="B857" s="17" t="s">
        <v>643</v>
      </c>
      <c r="C857" s="18">
        <v>183553.23790399992</v>
      </c>
      <c r="D857" s="18">
        <v>16791.154324000003</v>
      </c>
      <c r="E857" s="18">
        <v>127124.91080999999</v>
      </c>
      <c r="F857" s="18">
        <v>39637.172770000005</v>
      </c>
    </row>
    <row r="858" spans="1:6" x14ac:dyDescent="0.35">
      <c r="A858" s="17" t="s">
        <v>642</v>
      </c>
      <c r="B858" s="17" t="s">
        <v>644</v>
      </c>
      <c r="C858" s="18">
        <v>36631.214531999998</v>
      </c>
      <c r="D858" s="18">
        <v>6091.4607319999996</v>
      </c>
      <c r="E858" s="18">
        <v>20364.273799999999</v>
      </c>
      <c r="F858" s="18">
        <v>10175.48</v>
      </c>
    </row>
    <row r="859" spans="1:6" x14ac:dyDescent="0.35">
      <c r="A859" s="17" t="s">
        <v>642</v>
      </c>
      <c r="B859" s="17" t="s">
        <v>645</v>
      </c>
      <c r="C859" s="18">
        <v>52917.423469999987</v>
      </c>
      <c r="D859" s="18">
        <v>10912.242969999999</v>
      </c>
      <c r="E859" s="18">
        <v>25292.334499999997</v>
      </c>
      <c r="F859" s="18">
        <v>16712.845999999998</v>
      </c>
    </row>
    <row r="860" spans="1:6" x14ac:dyDescent="0.35">
      <c r="A860" s="17" t="s">
        <v>642</v>
      </c>
      <c r="B860" s="17" t="s">
        <v>646</v>
      </c>
      <c r="C860" s="18">
        <v>100946.73827</v>
      </c>
      <c r="D860" s="18">
        <v>7150.2736000000014</v>
      </c>
      <c r="E860" s="18">
        <v>43501.751169999996</v>
      </c>
      <c r="F860" s="18">
        <v>50294.713499999998</v>
      </c>
    </row>
    <row r="861" spans="1:6" x14ac:dyDescent="0.35">
      <c r="A861" s="17" t="s">
        <v>642</v>
      </c>
      <c r="B861" s="17" t="s">
        <v>817</v>
      </c>
      <c r="C861" s="18">
        <v>47251.181772000004</v>
      </c>
      <c r="D861" s="18">
        <v>3513.5049019999997</v>
      </c>
      <c r="E861" s="18">
        <v>40664.826869999997</v>
      </c>
      <c r="F861" s="18">
        <v>3072.85</v>
      </c>
    </row>
    <row r="862" spans="1:6" x14ac:dyDescent="0.35">
      <c r="A862" s="17" t="s">
        <v>642</v>
      </c>
      <c r="B862" s="17" t="s">
        <v>647</v>
      </c>
      <c r="C862" s="18">
        <v>14787.0445</v>
      </c>
      <c r="D862" s="18">
        <v>307.44</v>
      </c>
      <c r="E862" s="18">
        <v>2368.2444999999998</v>
      </c>
      <c r="F862" s="18">
        <v>12111.36</v>
      </c>
    </row>
    <row r="863" spans="1:6" x14ac:dyDescent="0.35">
      <c r="A863" s="17" t="s">
        <v>642</v>
      </c>
      <c r="B863" s="17" t="s">
        <v>648</v>
      </c>
      <c r="C863" s="18">
        <v>24340.464257999993</v>
      </c>
      <c r="D863" s="18">
        <v>11113.448257999999</v>
      </c>
      <c r="E863" s="18">
        <v>13227.016</v>
      </c>
      <c r="F863" s="18">
        <v>0</v>
      </c>
    </row>
    <row r="864" spans="1:6" x14ac:dyDescent="0.35">
      <c r="A864" s="17" t="s">
        <v>642</v>
      </c>
      <c r="B864" s="17" t="s">
        <v>972</v>
      </c>
      <c r="C864" s="18">
        <v>19114.070199999998</v>
      </c>
      <c r="D864" s="18">
        <v>0</v>
      </c>
      <c r="E864" s="18">
        <v>10538.393699999999</v>
      </c>
      <c r="F864" s="18">
        <v>8575.6764999999996</v>
      </c>
    </row>
    <row r="865" spans="1:6" x14ac:dyDescent="0.35">
      <c r="A865" s="17" t="s">
        <v>642</v>
      </c>
      <c r="B865" s="17" t="s">
        <v>973</v>
      </c>
      <c r="C865" s="18">
        <v>64753.995220000004</v>
      </c>
      <c r="D865" s="18">
        <v>243.75311999999997</v>
      </c>
      <c r="E865" s="18">
        <v>23406.610499999999</v>
      </c>
      <c r="F865" s="18">
        <v>41103.631600000001</v>
      </c>
    </row>
    <row r="866" spans="1:6" x14ac:dyDescent="0.35">
      <c r="A866" s="17" t="s">
        <v>642</v>
      </c>
      <c r="B866" s="17" t="s">
        <v>649</v>
      </c>
      <c r="C866" s="18">
        <v>4637.1559999999999</v>
      </c>
      <c r="D866" s="18">
        <v>0</v>
      </c>
      <c r="E866" s="18">
        <v>4313.3874999999998</v>
      </c>
      <c r="F866" s="18">
        <v>323.76849999999996</v>
      </c>
    </row>
    <row r="867" spans="1:6" x14ac:dyDescent="0.35">
      <c r="A867" s="17" t="s">
        <v>642</v>
      </c>
      <c r="B867" s="17" t="s">
        <v>818</v>
      </c>
      <c r="C867" s="18">
        <v>15105.749500000002</v>
      </c>
      <c r="D867" s="18">
        <v>0</v>
      </c>
      <c r="E867" s="18">
        <v>7637.0774999999994</v>
      </c>
      <c r="F867" s="18">
        <v>7468.6720000000005</v>
      </c>
    </row>
    <row r="868" spans="1:6" x14ac:dyDescent="0.35">
      <c r="A868" s="17" t="s">
        <v>642</v>
      </c>
      <c r="B868" s="17" t="s">
        <v>974</v>
      </c>
      <c r="C868" s="18">
        <v>62436.611938000002</v>
      </c>
      <c r="D868" s="18">
        <v>8379.517890000001</v>
      </c>
      <c r="E868" s="18">
        <v>24082.992000000002</v>
      </c>
      <c r="F868" s="18">
        <v>29974.102048000001</v>
      </c>
    </row>
    <row r="869" spans="1:6" x14ac:dyDescent="0.35">
      <c r="A869" s="17" t="s">
        <v>642</v>
      </c>
      <c r="B869" s="17" t="s">
        <v>650</v>
      </c>
      <c r="C869" s="18">
        <v>30859.456299999998</v>
      </c>
      <c r="D869" s="18">
        <v>3431.2303499999994</v>
      </c>
      <c r="E869" s="18">
        <v>27135.185949999999</v>
      </c>
      <c r="F869" s="18">
        <v>293.03999999999996</v>
      </c>
    </row>
    <row r="870" spans="1:6" x14ac:dyDescent="0.35">
      <c r="A870" s="17" t="s">
        <v>642</v>
      </c>
      <c r="B870" s="17" t="s">
        <v>651</v>
      </c>
      <c r="C870" s="18">
        <v>81235.859668000005</v>
      </c>
      <c r="D870" s="18">
        <v>6695.6641680000012</v>
      </c>
      <c r="E870" s="18">
        <v>74540.195500000016</v>
      </c>
      <c r="F870" s="18">
        <v>0</v>
      </c>
    </row>
    <row r="871" spans="1:6" x14ac:dyDescent="0.35">
      <c r="A871" s="17" t="s">
        <v>642</v>
      </c>
      <c r="B871" s="17" t="s">
        <v>975</v>
      </c>
      <c r="C871" s="18">
        <v>85873.696029999977</v>
      </c>
      <c r="D871" s="18">
        <v>3675.1958299999992</v>
      </c>
      <c r="E871" s="18">
        <v>78363.23619999997</v>
      </c>
      <c r="F871" s="18">
        <v>3835.2640000000001</v>
      </c>
    </row>
    <row r="872" spans="1:6" x14ac:dyDescent="0.35">
      <c r="A872" s="17" t="s">
        <v>642</v>
      </c>
      <c r="B872" s="17" t="s">
        <v>976</v>
      </c>
      <c r="C872" s="18">
        <v>55476.058707999997</v>
      </c>
      <c r="D872" s="18">
        <v>10653.519208000002</v>
      </c>
      <c r="E872" s="18">
        <v>29644.083500000001</v>
      </c>
      <c r="F872" s="18">
        <v>15178.455999999998</v>
      </c>
    </row>
    <row r="873" spans="1:6" x14ac:dyDescent="0.35">
      <c r="A873" s="17" t="s">
        <v>642</v>
      </c>
      <c r="B873" s="17" t="s">
        <v>652</v>
      </c>
      <c r="C873" s="18">
        <v>50447.213249999986</v>
      </c>
      <c r="D873" s="18">
        <v>7353.9919999999993</v>
      </c>
      <c r="E873" s="18">
        <v>28174.739249999995</v>
      </c>
      <c r="F873" s="18">
        <v>14918.482000000002</v>
      </c>
    </row>
    <row r="874" spans="1:6" ht="29" x14ac:dyDescent="0.35">
      <c r="A874" s="17" t="s">
        <v>642</v>
      </c>
      <c r="B874" s="17" t="s">
        <v>653</v>
      </c>
      <c r="C874" s="18">
        <v>1657.6956</v>
      </c>
      <c r="D874" s="18">
        <v>0</v>
      </c>
      <c r="E874" s="18">
        <v>1524.24</v>
      </c>
      <c r="F874" s="18">
        <v>133.4556</v>
      </c>
    </row>
    <row r="875" spans="1:6" x14ac:dyDescent="0.35">
      <c r="A875" s="17" t="s">
        <v>642</v>
      </c>
      <c r="B875" s="17" t="s">
        <v>977</v>
      </c>
      <c r="C875" s="18">
        <v>27309.6891</v>
      </c>
      <c r="D875" s="18">
        <v>2759.0255999999999</v>
      </c>
      <c r="E875" s="18">
        <v>24550.663499999999</v>
      </c>
      <c r="F875" s="18">
        <v>0</v>
      </c>
    </row>
    <row r="876" spans="1:6" x14ac:dyDescent="0.35">
      <c r="A876" s="17" t="s">
        <v>642</v>
      </c>
      <c r="B876" s="17" t="s">
        <v>654</v>
      </c>
      <c r="C876" s="18">
        <v>21863.786960000001</v>
      </c>
      <c r="D876" s="18">
        <v>2993.0039599999996</v>
      </c>
      <c r="E876" s="18">
        <v>10106.558000000001</v>
      </c>
      <c r="F876" s="18">
        <v>8764.2249999999985</v>
      </c>
    </row>
    <row r="877" spans="1:6" x14ac:dyDescent="0.35">
      <c r="A877" s="17" t="s">
        <v>996</v>
      </c>
      <c r="B877" s="17" t="s">
        <v>655</v>
      </c>
      <c r="C877" s="18">
        <v>602.12165500000003</v>
      </c>
      <c r="D877" s="18">
        <v>602.12165500000003</v>
      </c>
      <c r="E877" s="18">
        <v>0</v>
      </c>
      <c r="F877" s="18">
        <v>0</v>
      </c>
    </row>
    <row r="878" spans="1:6" x14ac:dyDescent="0.35">
      <c r="A878" s="17" t="s">
        <v>996</v>
      </c>
      <c r="B878" s="17" t="s">
        <v>656</v>
      </c>
      <c r="C878" s="18">
        <v>42.070429500000003</v>
      </c>
      <c r="D878" s="18">
        <v>42.070429500000003</v>
      </c>
      <c r="E878" s="18">
        <v>0</v>
      </c>
      <c r="F878" s="18">
        <v>0</v>
      </c>
    </row>
    <row r="879" spans="1:6" x14ac:dyDescent="0.35">
      <c r="A879" s="17" t="s">
        <v>996</v>
      </c>
      <c r="B879" s="17" t="s">
        <v>657</v>
      </c>
      <c r="C879" s="18">
        <v>551.42101750000006</v>
      </c>
      <c r="D879" s="18">
        <v>551.42101750000006</v>
      </c>
      <c r="E879" s="18">
        <v>0</v>
      </c>
      <c r="F879" s="18">
        <v>0</v>
      </c>
    </row>
    <row r="880" spans="1:6" x14ac:dyDescent="0.35">
      <c r="A880" s="17" t="s">
        <v>996</v>
      </c>
      <c r="B880" s="17" t="s">
        <v>716</v>
      </c>
      <c r="C880" s="18">
        <v>1756.8183600000002</v>
      </c>
      <c r="D880" s="18">
        <v>1756.8183600000002</v>
      </c>
      <c r="E880" s="18">
        <v>0</v>
      </c>
      <c r="F880" s="18">
        <v>0</v>
      </c>
    </row>
    <row r="881" spans="1:6" x14ac:dyDescent="0.35">
      <c r="A881" s="17" t="s">
        <v>996</v>
      </c>
      <c r="B881" s="17" t="s">
        <v>658</v>
      </c>
      <c r="C881" s="18">
        <v>18.960216000000003</v>
      </c>
      <c r="D881" s="18">
        <v>18.960216000000003</v>
      </c>
      <c r="E881" s="18">
        <v>0</v>
      </c>
      <c r="F881" s="18">
        <v>0</v>
      </c>
    </row>
    <row r="882" spans="1:6" x14ac:dyDescent="0.35">
      <c r="A882" s="17" t="s">
        <v>996</v>
      </c>
      <c r="B882" s="17" t="s">
        <v>659</v>
      </c>
      <c r="C882" s="18">
        <v>3398.7700369999998</v>
      </c>
      <c r="D882" s="18">
        <v>3398.7700369999998</v>
      </c>
      <c r="E882" s="18">
        <v>0</v>
      </c>
      <c r="F882" s="18">
        <v>0</v>
      </c>
    </row>
    <row r="883" spans="1:6" x14ac:dyDescent="0.35">
      <c r="A883" s="17" t="s">
        <v>996</v>
      </c>
      <c r="B883" s="17" t="s">
        <v>660</v>
      </c>
      <c r="C883" s="18">
        <v>5199.9718535000002</v>
      </c>
      <c r="D883" s="18">
        <v>5199.9718535000002</v>
      </c>
      <c r="E883" s="18">
        <v>0</v>
      </c>
      <c r="F883" s="18">
        <v>0</v>
      </c>
    </row>
    <row r="884" spans="1:6" x14ac:dyDescent="0.35">
      <c r="A884" s="17" t="s">
        <v>996</v>
      </c>
      <c r="B884" s="17" t="s">
        <v>661</v>
      </c>
      <c r="C884" s="18">
        <v>8240.1138809999993</v>
      </c>
      <c r="D884" s="18">
        <v>8240.1138809999993</v>
      </c>
      <c r="E884" s="18">
        <v>0</v>
      </c>
      <c r="F884" s="18">
        <v>0</v>
      </c>
    </row>
    <row r="885" spans="1:6" x14ac:dyDescent="0.35">
      <c r="A885" s="17" t="s">
        <v>996</v>
      </c>
      <c r="B885" s="17" t="s">
        <v>662</v>
      </c>
      <c r="C885" s="18">
        <v>311.32082850000006</v>
      </c>
      <c r="D885" s="18">
        <v>311.32082850000006</v>
      </c>
      <c r="E885" s="18">
        <v>0</v>
      </c>
      <c r="F885" s="18">
        <v>0</v>
      </c>
    </row>
    <row r="886" spans="1:6" ht="29" x14ac:dyDescent="0.35">
      <c r="A886" s="17" t="s">
        <v>663</v>
      </c>
      <c r="B886" s="17" t="s">
        <v>861</v>
      </c>
      <c r="C886" s="19"/>
      <c r="D886" s="19"/>
      <c r="E886" s="19"/>
      <c r="F886" s="19"/>
    </row>
    <row r="887" spans="1:6" ht="29" x14ac:dyDescent="0.35">
      <c r="A887" s="17" t="s">
        <v>663</v>
      </c>
      <c r="B887" s="17" t="s">
        <v>819</v>
      </c>
      <c r="C887" s="18">
        <v>213.19059999999999</v>
      </c>
      <c r="D887" s="18">
        <v>213.19059999999999</v>
      </c>
      <c r="E887" s="18">
        <v>0</v>
      </c>
      <c r="F887" s="18">
        <v>0</v>
      </c>
    </row>
    <row r="888" spans="1:6" ht="29" x14ac:dyDescent="0.35">
      <c r="A888" s="17" t="s">
        <v>663</v>
      </c>
      <c r="B888" s="17" t="s">
        <v>820</v>
      </c>
      <c r="C888" s="18">
        <v>7112.0697499999997</v>
      </c>
      <c r="D888" s="18">
        <v>3577.4863500000001</v>
      </c>
      <c r="E888" s="18">
        <v>3534.5834000000004</v>
      </c>
      <c r="F888" s="18">
        <v>0</v>
      </c>
    </row>
    <row r="889" spans="1:6" ht="29" x14ac:dyDescent="0.35">
      <c r="A889" s="17" t="s">
        <v>663</v>
      </c>
      <c r="B889" s="17" t="s">
        <v>664</v>
      </c>
      <c r="C889" s="18">
        <v>11756.85313</v>
      </c>
      <c r="D889" s="18">
        <v>3634.7484899999999</v>
      </c>
      <c r="E889" s="18">
        <v>0</v>
      </c>
      <c r="F889" s="18">
        <v>8122.1046400000005</v>
      </c>
    </row>
    <row r="890" spans="1:6" ht="29" x14ac:dyDescent="0.35">
      <c r="A890" s="17" t="s">
        <v>663</v>
      </c>
      <c r="B890" s="17" t="s">
        <v>665</v>
      </c>
      <c r="C890" s="18">
        <v>0</v>
      </c>
      <c r="D890" s="18">
        <v>0</v>
      </c>
      <c r="E890" s="18">
        <v>0</v>
      </c>
      <c r="F890" s="18">
        <v>0</v>
      </c>
    </row>
    <row r="891" spans="1:6" ht="29" x14ac:dyDescent="0.35">
      <c r="A891" s="17" t="s">
        <v>663</v>
      </c>
      <c r="B891" s="17" t="s">
        <v>666</v>
      </c>
      <c r="C891" s="18">
        <v>2714.7595000000006</v>
      </c>
      <c r="D891" s="18">
        <v>1763.5106999999998</v>
      </c>
      <c r="E891" s="18">
        <v>258.274</v>
      </c>
      <c r="F891" s="18">
        <v>692.97480000000007</v>
      </c>
    </row>
    <row r="892" spans="1:6" ht="29" x14ac:dyDescent="0.35">
      <c r="A892" s="17" t="s">
        <v>663</v>
      </c>
      <c r="B892" s="17" t="s">
        <v>667</v>
      </c>
      <c r="C892" s="18">
        <v>116.496702</v>
      </c>
      <c r="D892" s="18">
        <v>116.496702</v>
      </c>
      <c r="E892" s="18">
        <v>0</v>
      </c>
      <c r="F892" s="18">
        <v>0</v>
      </c>
    </row>
    <row r="893" spans="1:6" ht="29" x14ac:dyDescent="0.35">
      <c r="A893" s="17" t="s">
        <v>663</v>
      </c>
      <c r="B893" s="17" t="s">
        <v>668</v>
      </c>
      <c r="C893" s="18">
        <v>2381.1034179999997</v>
      </c>
      <c r="D893" s="18">
        <v>1088.2170100000001</v>
      </c>
      <c r="E893" s="18">
        <v>1289.2529999999999</v>
      </c>
      <c r="F893" s="18">
        <v>3.6334079999999997</v>
      </c>
    </row>
    <row r="894" spans="1:6" ht="29" x14ac:dyDescent="0.35">
      <c r="A894" s="17" t="s">
        <v>663</v>
      </c>
      <c r="B894" s="17" t="s">
        <v>978</v>
      </c>
      <c r="C894" s="18">
        <v>9346.0039299999971</v>
      </c>
      <c r="D894" s="18">
        <v>4977.9098899999999</v>
      </c>
      <c r="E894" s="18">
        <v>4303.1963999999998</v>
      </c>
      <c r="F894" s="18">
        <v>64.897639999999996</v>
      </c>
    </row>
    <row r="895" spans="1:6" ht="29" x14ac:dyDescent="0.35">
      <c r="A895" s="17" t="s">
        <v>663</v>
      </c>
      <c r="B895" s="17" t="s">
        <v>821</v>
      </c>
      <c r="C895" s="18">
        <v>5169.6049899999998</v>
      </c>
      <c r="D895" s="18">
        <v>3051.3468899999998</v>
      </c>
      <c r="E895" s="18">
        <v>2118.2581</v>
      </c>
      <c r="F895" s="18">
        <v>0</v>
      </c>
    </row>
    <row r="896" spans="1:6" ht="29" x14ac:dyDescent="0.35">
      <c r="A896" s="17" t="s">
        <v>663</v>
      </c>
      <c r="B896" s="17" t="s">
        <v>669</v>
      </c>
      <c r="C896" s="18">
        <v>0</v>
      </c>
      <c r="D896" s="18">
        <v>0</v>
      </c>
      <c r="E896" s="18">
        <v>0</v>
      </c>
      <c r="F896" s="18">
        <v>0</v>
      </c>
    </row>
    <row r="897" spans="1:6" ht="29" x14ac:dyDescent="0.35">
      <c r="A897" s="17" t="s">
        <v>663</v>
      </c>
      <c r="B897" s="17" t="s">
        <v>862</v>
      </c>
      <c r="C897" s="19"/>
      <c r="D897" s="19"/>
      <c r="E897" s="19"/>
      <c r="F897" s="19"/>
    </row>
    <row r="898" spans="1:6" ht="29" x14ac:dyDescent="0.35">
      <c r="A898" s="17" t="s">
        <v>663</v>
      </c>
      <c r="B898" s="17" t="s">
        <v>822</v>
      </c>
      <c r="C898" s="18">
        <v>2205.2928940000002</v>
      </c>
      <c r="D898" s="18">
        <v>2205.2928940000002</v>
      </c>
      <c r="E898" s="18">
        <v>0</v>
      </c>
      <c r="F898" s="18">
        <v>0</v>
      </c>
    </row>
    <row r="899" spans="1:6" ht="29" x14ac:dyDescent="0.35">
      <c r="A899" s="17" t="s">
        <v>663</v>
      </c>
      <c r="B899" s="17" t="s">
        <v>670</v>
      </c>
      <c r="C899" s="18">
        <v>4831.2390480000004</v>
      </c>
      <c r="D899" s="18">
        <v>2228.9275199999997</v>
      </c>
      <c r="E899" s="18">
        <v>846.8</v>
      </c>
      <c r="F899" s="18">
        <v>1755.511528</v>
      </c>
    </row>
    <row r="900" spans="1:6" ht="29" x14ac:dyDescent="0.35">
      <c r="A900" s="17" t="s">
        <v>663</v>
      </c>
      <c r="B900" s="17" t="s">
        <v>671</v>
      </c>
      <c r="C900" s="18">
        <v>241.62542400000001</v>
      </c>
      <c r="D900" s="18">
        <v>240.09510399999999</v>
      </c>
      <c r="E900" s="18">
        <v>0</v>
      </c>
      <c r="F900" s="18">
        <v>1.5303199999999999</v>
      </c>
    </row>
    <row r="901" spans="1:6" ht="29" x14ac:dyDescent="0.35">
      <c r="A901" s="17" t="s">
        <v>663</v>
      </c>
      <c r="B901" s="17" t="s">
        <v>672</v>
      </c>
      <c r="C901" s="18">
        <v>1388.2912959999999</v>
      </c>
      <c r="D901" s="18">
        <v>832.33449599999983</v>
      </c>
      <c r="E901" s="18">
        <v>247.96799999999999</v>
      </c>
      <c r="F901" s="18">
        <v>307.98879999999997</v>
      </c>
    </row>
    <row r="902" spans="1:6" ht="29" x14ac:dyDescent="0.35">
      <c r="A902" s="17" t="s">
        <v>663</v>
      </c>
      <c r="B902" s="17" t="s">
        <v>673</v>
      </c>
      <c r="C902" s="18">
        <v>0</v>
      </c>
      <c r="D902" s="18">
        <v>0</v>
      </c>
      <c r="E902" s="18">
        <v>0</v>
      </c>
      <c r="F902" s="18">
        <v>0</v>
      </c>
    </row>
    <row r="903" spans="1:6" ht="29" x14ac:dyDescent="0.35">
      <c r="A903" s="17" t="s">
        <v>663</v>
      </c>
      <c r="B903" s="17" t="s">
        <v>823</v>
      </c>
      <c r="C903" s="18">
        <v>7400.5711859999992</v>
      </c>
      <c r="D903" s="18">
        <v>2990.2184399999992</v>
      </c>
      <c r="E903" s="18">
        <v>4035.6286599999994</v>
      </c>
      <c r="F903" s="18">
        <v>374.72408599999994</v>
      </c>
    </row>
    <row r="904" spans="1:6" ht="29" x14ac:dyDescent="0.35">
      <c r="A904" s="17" t="s">
        <v>663</v>
      </c>
      <c r="B904" s="17" t="s">
        <v>674</v>
      </c>
      <c r="C904" s="18">
        <v>24885.946020000003</v>
      </c>
      <c r="D904" s="18">
        <v>5136.5811999999996</v>
      </c>
      <c r="E904" s="18">
        <v>19749.364819999999</v>
      </c>
      <c r="F904" s="18">
        <v>0</v>
      </c>
    </row>
    <row r="905" spans="1:6" ht="29" x14ac:dyDescent="0.35">
      <c r="A905" s="17" t="s">
        <v>663</v>
      </c>
      <c r="B905" s="17" t="s">
        <v>675</v>
      </c>
      <c r="C905" s="18">
        <v>2386.6031919999996</v>
      </c>
      <c r="D905" s="18">
        <v>2386.6031919999996</v>
      </c>
      <c r="E905" s="18">
        <v>0</v>
      </c>
      <c r="F905" s="18">
        <v>0</v>
      </c>
    </row>
    <row r="906" spans="1:6" ht="29" x14ac:dyDescent="0.35">
      <c r="A906" s="17" t="s">
        <v>663</v>
      </c>
      <c r="B906" s="17" t="s">
        <v>676</v>
      </c>
      <c r="C906" s="18">
        <v>256.62938399999996</v>
      </c>
      <c r="D906" s="18">
        <v>256.62938399999996</v>
      </c>
      <c r="E906" s="18">
        <v>0</v>
      </c>
      <c r="F906" s="18">
        <v>0</v>
      </c>
    </row>
    <row r="907" spans="1:6" ht="29" x14ac:dyDescent="0.35">
      <c r="A907" s="17" t="s">
        <v>663</v>
      </c>
      <c r="B907" s="17" t="s">
        <v>677</v>
      </c>
      <c r="C907" s="18">
        <v>38.918879999999994</v>
      </c>
      <c r="D907" s="18">
        <v>38.918879999999994</v>
      </c>
      <c r="E907" s="18">
        <v>0</v>
      </c>
      <c r="F907" s="18">
        <v>0</v>
      </c>
    </row>
    <row r="908" spans="1:6" ht="29" x14ac:dyDescent="0.35">
      <c r="A908" s="17" t="s">
        <v>663</v>
      </c>
      <c r="B908" s="17" t="s">
        <v>678</v>
      </c>
      <c r="C908" s="18">
        <v>646.16244600000005</v>
      </c>
      <c r="D908" s="18">
        <v>646.16244600000005</v>
      </c>
      <c r="E908" s="18">
        <v>0</v>
      </c>
      <c r="F908" s="18">
        <v>0</v>
      </c>
    </row>
    <row r="909" spans="1:6" x14ac:dyDescent="0.35">
      <c r="A909" s="17" t="s">
        <v>679</v>
      </c>
      <c r="B909" s="17" t="s">
        <v>680</v>
      </c>
      <c r="C909" s="18">
        <v>224.97153999999998</v>
      </c>
      <c r="D909" s="18">
        <v>0</v>
      </c>
      <c r="E909" s="18">
        <v>224.97153999999998</v>
      </c>
      <c r="F909" s="18">
        <v>0</v>
      </c>
    </row>
    <row r="910" spans="1:6" x14ac:dyDescent="0.35">
      <c r="A910" s="17" t="s">
        <v>679</v>
      </c>
      <c r="B910" s="17" t="s">
        <v>979</v>
      </c>
      <c r="C910" s="18">
        <v>15602.805571999999</v>
      </c>
      <c r="D910" s="18">
        <v>8602.9640060000002</v>
      </c>
      <c r="E910" s="18">
        <v>5700.3607399999992</v>
      </c>
      <c r="F910" s="18">
        <v>1299.480826</v>
      </c>
    </row>
    <row r="911" spans="1:6" x14ac:dyDescent="0.35">
      <c r="A911" s="17" t="s">
        <v>679</v>
      </c>
      <c r="B911" s="17" t="s">
        <v>681</v>
      </c>
      <c r="C911" s="18">
        <v>26492.676907999994</v>
      </c>
      <c r="D911" s="18">
        <v>15432.822707999998</v>
      </c>
      <c r="E911" s="18">
        <v>3765.9344000000001</v>
      </c>
      <c r="F911" s="18">
        <v>7293.9197999999997</v>
      </c>
    </row>
    <row r="912" spans="1:6" x14ac:dyDescent="0.35">
      <c r="A912" s="17" t="s">
        <v>679</v>
      </c>
      <c r="B912" s="17" t="s">
        <v>682</v>
      </c>
      <c r="C912" s="18">
        <v>51945.544321999987</v>
      </c>
      <c r="D912" s="18">
        <v>7342.9012819999989</v>
      </c>
      <c r="E912" s="18">
        <v>36492.605159999992</v>
      </c>
      <c r="F912" s="18">
        <v>8110.0378800000008</v>
      </c>
    </row>
    <row r="913" spans="1:6" x14ac:dyDescent="0.35">
      <c r="A913" s="17" t="s">
        <v>679</v>
      </c>
      <c r="B913" s="17" t="s">
        <v>683</v>
      </c>
      <c r="C913" s="18">
        <v>409.54719999999998</v>
      </c>
      <c r="D913" s="18">
        <v>409.54719999999998</v>
      </c>
      <c r="E913" s="18">
        <v>0</v>
      </c>
      <c r="F913" s="18">
        <v>0</v>
      </c>
    </row>
    <row r="914" spans="1:6" x14ac:dyDescent="0.35">
      <c r="A914" s="17" t="s">
        <v>679</v>
      </c>
      <c r="B914" s="17" t="s">
        <v>684</v>
      </c>
      <c r="C914" s="18">
        <v>2690.091398</v>
      </c>
      <c r="D914" s="18">
        <v>2690.091398</v>
      </c>
      <c r="E914" s="18">
        <v>0</v>
      </c>
      <c r="F914" s="18">
        <v>0</v>
      </c>
    </row>
    <row r="915" spans="1:6" x14ac:dyDescent="0.35">
      <c r="A915" s="17" t="s">
        <v>679</v>
      </c>
      <c r="B915" s="17" t="s">
        <v>824</v>
      </c>
      <c r="C915" s="18">
        <v>8160.487924</v>
      </c>
      <c r="D915" s="18">
        <v>2920.7183239999995</v>
      </c>
      <c r="E915" s="18">
        <v>4953.78</v>
      </c>
      <c r="F915" s="18">
        <v>285.9896</v>
      </c>
    </row>
    <row r="916" spans="1:6" x14ac:dyDescent="0.35">
      <c r="A916" s="17" t="s">
        <v>679</v>
      </c>
      <c r="B916" s="17" t="s">
        <v>685</v>
      </c>
      <c r="C916" s="18">
        <v>7638.4184819999991</v>
      </c>
      <c r="D916" s="18">
        <v>6019.5319979999986</v>
      </c>
      <c r="E916" s="18">
        <v>1618.4464999999998</v>
      </c>
      <c r="F916" s="18">
        <v>0.43998399999999999</v>
      </c>
    </row>
    <row r="917" spans="1:6" x14ac:dyDescent="0.35">
      <c r="A917" s="17" t="s">
        <v>679</v>
      </c>
      <c r="B917" s="17" t="s">
        <v>686</v>
      </c>
      <c r="C917" s="18">
        <v>14058.08</v>
      </c>
      <c r="D917" s="18">
        <v>8648.377199999999</v>
      </c>
      <c r="E917" s="18">
        <v>4703.2067999999999</v>
      </c>
      <c r="F917" s="18">
        <v>706.49599999999998</v>
      </c>
    </row>
    <row r="918" spans="1:6" x14ac:dyDescent="0.35">
      <c r="A918" s="17" t="s">
        <v>679</v>
      </c>
      <c r="B918" s="17" t="s">
        <v>687</v>
      </c>
      <c r="C918" s="18">
        <v>28613.338107999996</v>
      </c>
      <c r="D918" s="18">
        <v>17289.0681</v>
      </c>
      <c r="E918" s="18">
        <v>10578.1893</v>
      </c>
      <c r="F918" s="18">
        <v>746.08070800000007</v>
      </c>
    </row>
    <row r="919" spans="1:6" x14ac:dyDescent="0.35">
      <c r="A919" s="17" t="s">
        <v>679</v>
      </c>
      <c r="B919" s="17" t="s">
        <v>863</v>
      </c>
      <c r="C919" s="19"/>
      <c r="D919" s="19"/>
      <c r="E919" s="19"/>
      <c r="F919" s="19"/>
    </row>
    <row r="920" spans="1:6" x14ac:dyDescent="0.35">
      <c r="A920" s="17" t="s">
        <v>679</v>
      </c>
      <c r="B920" s="17" t="s">
        <v>825</v>
      </c>
      <c r="C920" s="18">
        <v>2221.6937480000001</v>
      </c>
      <c r="D920" s="18">
        <v>2221.6937480000001</v>
      </c>
      <c r="E920" s="18">
        <v>0</v>
      </c>
      <c r="F920" s="18">
        <v>0</v>
      </c>
    </row>
    <row r="921" spans="1:6" ht="29" x14ac:dyDescent="0.35">
      <c r="A921" s="17" t="s">
        <v>679</v>
      </c>
      <c r="B921" s="17" t="s">
        <v>980</v>
      </c>
      <c r="C921" s="18">
        <v>39548.478845999991</v>
      </c>
      <c r="D921" s="18">
        <v>23080.423849999999</v>
      </c>
      <c r="E921" s="18">
        <v>16414.667099999999</v>
      </c>
      <c r="F921" s="18">
        <v>53.387896000000005</v>
      </c>
    </row>
    <row r="922" spans="1:6" x14ac:dyDescent="0.35">
      <c r="A922" s="17" t="s">
        <v>679</v>
      </c>
      <c r="B922" s="17" t="s">
        <v>688</v>
      </c>
      <c r="C922" s="18">
        <v>2202.96054</v>
      </c>
      <c r="D922" s="18">
        <v>1567.8605399999997</v>
      </c>
      <c r="E922" s="18">
        <v>635.09999999999991</v>
      </c>
      <c r="F922" s="18">
        <v>0</v>
      </c>
    </row>
    <row r="923" spans="1:6" x14ac:dyDescent="0.35">
      <c r="A923" s="17" t="s">
        <v>679</v>
      </c>
      <c r="B923" s="17" t="s">
        <v>689</v>
      </c>
      <c r="C923" s="18">
        <v>0</v>
      </c>
      <c r="D923" s="18">
        <v>0</v>
      </c>
      <c r="E923" s="18">
        <v>0</v>
      </c>
      <c r="F923" s="18">
        <v>0</v>
      </c>
    </row>
    <row r="924" spans="1:6" x14ac:dyDescent="0.35">
      <c r="A924" s="17" t="s">
        <v>679</v>
      </c>
      <c r="B924" s="17" t="s">
        <v>690</v>
      </c>
      <c r="C924" s="18">
        <v>5142.1701299999995</v>
      </c>
      <c r="D924" s="18">
        <v>2203.0170699999999</v>
      </c>
      <c r="E924" s="18">
        <v>2175.2174999999997</v>
      </c>
      <c r="F924" s="18">
        <v>763.93556000000001</v>
      </c>
    </row>
    <row r="925" spans="1:6" x14ac:dyDescent="0.35">
      <c r="A925" s="17" t="s">
        <v>679</v>
      </c>
      <c r="B925" s="17" t="s">
        <v>691</v>
      </c>
      <c r="C925" s="18">
        <v>142.48484999999999</v>
      </c>
      <c r="D925" s="18">
        <v>142.48484999999999</v>
      </c>
      <c r="E925" s="18">
        <v>0</v>
      </c>
      <c r="F925" s="18">
        <v>0</v>
      </c>
    </row>
    <row r="926" spans="1:6" x14ac:dyDescent="0.35">
      <c r="A926" s="17" t="s">
        <v>679</v>
      </c>
      <c r="B926" s="17" t="s">
        <v>864</v>
      </c>
      <c r="C926" s="19"/>
      <c r="D926" s="19"/>
      <c r="E926" s="19"/>
      <c r="F926" s="19"/>
    </row>
    <row r="927" spans="1:6" x14ac:dyDescent="0.35">
      <c r="A927" s="17" t="s">
        <v>679</v>
      </c>
      <c r="B927" s="17" t="s">
        <v>981</v>
      </c>
      <c r="C927" s="18">
        <v>8261.2811789999978</v>
      </c>
      <c r="D927" s="18">
        <v>4269.2509500000006</v>
      </c>
      <c r="E927" s="18">
        <v>873.84199999999987</v>
      </c>
      <c r="F927" s="18">
        <v>3118.1882289999999</v>
      </c>
    </row>
    <row r="928" spans="1:6" x14ac:dyDescent="0.35">
      <c r="A928" s="17" t="s">
        <v>679</v>
      </c>
      <c r="B928" s="17" t="s">
        <v>982</v>
      </c>
      <c r="C928" s="18">
        <v>356.45528000000002</v>
      </c>
      <c r="D928" s="18">
        <v>356.45528000000002</v>
      </c>
      <c r="E928" s="18">
        <v>0</v>
      </c>
      <c r="F928" s="18">
        <v>0</v>
      </c>
    </row>
    <row r="929" spans="1:6" x14ac:dyDescent="0.35">
      <c r="A929" s="17" t="s">
        <v>679</v>
      </c>
      <c r="B929" s="17" t="s">
        <v>983</v>
      </c>
      <c r="C929" s="18">
        <v>19021.312303999999</v>
      </c>
      <c r="D929" s="18">
        <v>13233.758199999998</v>
      </c>
      <c r="E929" s="18">
        <v>5749.1654999999992</v>
      </c>
      <c r="F929" s="18">
        <v>38.388603999999994</v>
      </c>
    </row>
    <row r="930" spans="1:6" x14ac:dyDescent="0.35">
      <c r="A930" s="17" t="s">
        <v>679</v>
      </c>
      <c r="B930" s="17" t="s">
        <v>692</v>
      </c>
      <c r="C930" s="18">
        <v>103.96</v>
      </c>
      <c r="D930" s="18">
        <v>103.96</v>
      </c>
      <c r="E930" s="18">
        <v>0</v>
      </c>
      <c r="F930" s="18">
        <v>0</v>
      </c>
    </row>
    <row r="931" spans="1:6" x14ac:dyDescent="0.35">
      <c r="A931" s="17" t="s">
        <v>679</v>
      </c>
      <c r="B931" s="17" t="s">
        <v>693</v>
      </c>
      <c r="C931" s="18">
        <v>43.998399999999997</v>
      </c>
      <c r="D931" s="18">
        <v>0</v>
      </c>
      <c r="E931" s="18">
        <v>0</v>
      </c>
      <c r="F931" s="18">
        <v>43.998399999999997</v>
      </c>
    </row>
    <row r="932" spans="1:6" x14ac:dyDescent="0.35">
      <c r="A932" s="17" t="s">
        <v>679</v>
      </c>
      <c r="B932" s="17" t="s">
        <v>984</v>
      </c>
      <c r="C932" s="18">
        <v>5.7011760000000002</v>
      </c>
      <c r="D932" s="18">
        <v>5.7011760000000002</v>
      </c>
      <c r="E932" s="18">
        <v>0</v>
      </c>
      <c r="F932" s="18">
        <v>0</v>
      </c>
    </row>
    <row r="933" spans="1:6" x14ac:dyDescent="0.35">
      <c r="A933" s="17" t="s">
        <v>679</v>
      </c>
      <c r="B933" s="17" t="s">
        <v>985</v>
      </c>
      <c r="C933" s="18">
        <v>50.023638000000005</v>
      </c>
      <c r="D933" s="18">
        <v>50.023638000000005</v>
      </c>
      <c r="E933" s="18">
        <v>0</v>
      </c>
      <c r="F933" s="18">
        <v>0</v>
      </c>
    </row>
    <row r="934" spans="1:6" x14ac:dyDescent="0.35">
      <c r="A934" s="17" t="s">
        <v>679</v>
      </c>
      <c r="B934" s="17" t="s">
        <v>694</v>
      </c>
      <c r="C934" s="18">
        <v>573.50223399999993</v>
      </c>
      <c r="D934" s="18">
        <v>573.50223399999993</v>
      </c>
      <c r="E934" s="18">
        <v>0</v>
      </c>
      <c r="F934" s="18">
        <v>0</v>
      </c>
    </row>
    <row r="935" spans="1:6" x14ac:dyDescent="0.35">
      <c r="A935" s="17" t="s">
        <v>679</v>
      </c>
      <c r="B935" s="17" t="s">
        <v>986</v>
      </c>
      <c r="C935" s="18">
        <v>2194.446672</v>
      </c>
      <c r="D935" s="18">
        <v>765.47167200000001</v>
      </c>
      <c r="E935" s="18">
        <v>1428.9749999999999</v>
      </c>
      <c r="F935" s="18">
        <v>0</v>
      </c>
    </row>
    <row r="936" spans="1:6" x14ac:dyDescent="0.35">
      <c r="A936" s="17" t="s">
        <v>679</v>
      </c>
      <c r="B936" s="17" t="s">
        <v>987</v>
      </c>
      <c r="C936" s="18">
        <v>19706.454745999999</v>
      </c>
      <c r="D936" s="18">
        <v>16949.291246000001</v>
      </c>
      <c r="E936" s="18">
        <v>1349.5874999999999</v>
      </c>
      <c r="F936" s="18">
        <v>1407.576</v>
      </c>
    </row>
    <row r="937" spans="1:6" ht="29" x14ac:dyDescent="0.35">
      <c r="A937" s="17" t="s">
        <v>679</v>
      </c>
      <c r="B937" s="17" t="s">
        <v>695</v>
      </c>
      <c r="C937" s="18">
        <v>26597.800651999994</v>
      </c>
      <c r="D937" s="18">
        <v>16352.590651999999</v>
      </c>
      <c r="E937" s="18">
        <v>10245.209999999999</v>
      </c>
      <c r="F937" s="18">
        <v>0</v>
      </c>
    </row>
    <row r="938" spans="1:6" x14ac:dyDescent="0.35">
      <c r="A938" s="17" t="s">
        <v>679</v>
      </c>
      <c r="B938" s="17" t="s">
        <v>696</v>
      </c>
      <c r="C938" s="18">
        <v>2258.9422499999996</v>
      </c>
      <c r="D938" s="18">
        <v>1255.176778</v>
      </c>
      <c r="E938" s="18">
        <v>846.8</v>
      </c>
      <c r="F938" s="18">
        <v>156.96547200000001</v>
      </c>
    </row>
    <row r="939" spans="1:6" ht="29" x14ac:dyDescent="0.35">
      <c r="A939" s="17" t="s">
        <v>679</v>
      </c>
      <c r="B939" s="17" t="s">
        <v>697</v>
      </c>
      <c r="C939" s="18">
        <v>5850.2492399999992</v>
      </c>
      <c r="D939" s="18">
        <v>5074.2274399999997</v>
      </c>
      <c r="E939" s="18">
        <v>688.02499999999998</v>
      </c>
      <c r="F939" s="18">
        <v>87.996799999999993</v>
      </c>
    </row>
    <row r="940" spans="1:6" x14ac:dyDescent="0.35">
      <c r="A940" s="17" t="s">
        <v>679</v>
      </c>
      <c r="B940" s="17" t="s">
        <v>698</v>
      </c>
      <c r="C940" s="18">
        <v>8139.7943020000002</v>
      </c>
      <c r="D940" s="18">
        <v>2368.1340699999996</v>
      </c>
      <c r="E940" s="18">
        <v>5750.5410000000011</v>
      </c>
      <c r="F940" s="18">
        <v>21.119232</v>
      </c>
    </row>
    <row r="941" spans="1:6" ht="29" x14ac:dyDescent="0.35">
      <c r="A941" s="17" t="s">
        <v>679</v>
      </c>
      <c r="B941" s="17" t="s">
        <v>699</v>
      </c>
      <c r="C941" s="18">
        <v>83.72</v>
      </c>
      <c r="D941" s="18">
        <v>83.72</v>
      </c>
      <c r="E941" s="18">
        <v>0</v>
      </c>
      <c r="F941" s="18">
        <v>0</v>
      </c>
    </row>
    <row r="942" spans="1:6" ht="29" x14ac:dyDescent="0.35">
      <c r="A942" s="17" t="s">
        <v>679</v>
      </c>
      <c r="B942" s="17" t="s">
        <v>700</v>
      </c>
      <c r="C942" s="18">
        <v>44466.040443999998</v>
      </c>
      <c r="D942" s="18">
        <v>18958.935924000005</v>
      </c>
      <c r="E942" s="18">
        <v>19577.946599999999</v>
      </c>
      <c r="F942" s="18">
        <v>5929.1579199999996</v>
      </c>
    </row>
    <row r="943" spans="1:6" x14ac:dyDescent="0.35">
      <c r="A943" s="17" t="s">
        <v>679</v>
      </c>
      <c r="B943" s="17" t="s">
        <v>701</v>
      </c>
      <c r="C943" s="18">
        <v>1169.5610900000001</v>
      </c>
      <c r="D943" s="18">
        <v>1169.5610900000001</v>
      </c>
      <c r="E943" s="18">
        <v>0</v>
      </c>
      <c r="F943" s="18">
        <v>0</v>
      </c>
    </row>
    <row r="944" spans="1:6" ht="29" x14ac:dyDescent="0.35">
      <c r="A944" s="17" t="s">
        <v>679</v>
      </c>
      <c r="B944" s="17" t="s">
        <v>988</v>
      </c>
      <c r="C944" s="18">
        <v>10691.783716</v>
      </c>
      <c r="D944" s="18">
        <v>8898.7688760000001</v>
      </c>
      <c r="E944" s="18">
        <v>0</v>
      </c>
      <c r="F944" s="18">
        <v>1793.01484</v>
      </c>
    </row>
    <row r="945" spans="1:21" ht="29" x14ac:dyDescent="0.35">
      <c r="A945" s="17" t="s">
        <v>679</v>
      </c>
      <c r="B945" s="17" t="s">
        <v>702</v>
      </c>
      <c r="C945" s="18">
        <v>0</v>
      </c>
      <c r="D945" s="18">
        <v>0</v>
      </c>
      <c r="E945" s="18">
        <v>0</v>
      </c>
      <c r="F945" s="18">
        <v>0</v>
      </c>
    </row>
    <row r="946" spans="1:21" ht="29" x14ac:dyDescent="0.35">
      <c r="A946" s="17" t="s">
        <v>679</v>
      </c>
      <c r="B946" s="17" t="s">
        <v>703</v>
      </c>
      <c r="C946" s="18">
        <v>9634.0191639999994</v>
      </c>
      <c r="D946" s="18">
        <v>8757.5211640000016</v>
      </c>
      <c r="E946" s="18">
        <v>876.49799999999993</v>
      </c>
      <c r="F946" s="18">
        <v>0</v>
      </c>
    </row>
    <row r="947" spans="1:21" x14ac:dyDescent="0.35">
      <c r="A947" s="17" t="s">
        <v>679</v>
      </c>
      <c r="B947" s="17" t="s">
        <v>704</v>
      </c>
      <c r="C947" s="18">
        <v>1658.313866</v>
      </c>
      <c r="D947" s="18">
        <v>1658.313866</v>
      </c>
      <c r="E947" s="18">
        <v>0</v>
      </c>
      <c r="F947" s="18">
        <v>0</v>
      </c>
    </row>
    <row r="948" spans="1:21" x14ac:dyDescent="0.35">
      <c r="A948" s="17" t="s">
        <v>679</v>
      </c>
      <c r="B948" s="17" t="s">
        <v>705</v>
      </c>
      <c r="C948" s="18">
        <v>939.77824599999985</v>
      </c>
      <c r="D948" s="18">
        <v>296.69309599999997</v>
      </c>
      <c r="E948" s="18">
        <v>643.08514999999989</v>
      </c>
      <c r="F948" s="18">
        <v>0</v>
      </c>
    </row>
    <row r="949" spans="1:21" x14ac:dyDescent="0.35">
      <c r="A949" s="17" t="s">
        <v>679</v>
      </c>
      <c r="B949" s="17" t="s">
        <v>706</v>
      </c>
      <c r="C949" s="18">
        <v>190.78322400000002</v>
      </c>
      <c r="D949" s="18">
        <v>190.78322400000002</v>
      </c>
      <c r="E949" s="18">
        <v>0</v>
      </c>
      <c r="F949" s="18">
        <v>0</v>
      </c>
    </row>
    <row r="950" spans="1:21" x14ac:dyDescent="0.35">
      <c r="A950" s="17" t="s">
        <v>679</v>
      </c>
      <c r="B950" s="17" t="s">
        <v>707</v>
      </c>
      <c r="C950" s="18">
        <v>389.90110999999996</v>
      </c>
      <c r="D950" s="18">
        <v>389.90110999999996</v>
      </c>
      <c r="E950" s="18">
        <v>0</v>
      </c>
      <c r="F950" s="18">
        <v>0</v>
      </c>
    </row>
    <row r="951" spans="1:21" ht="15" thickBot="1" x14ac:dyDescent="0.4">
      <c r="A951" s="17" t="s">
        <v>679</v>
      </c>
      <c r="B951" s="17" t="s">
        <v>989</v>
      </c>
      <c r="C951" s="18">
        <v>4317.4431000000004</v>
      </c>
      <c r="D951" s="18">
        <v>4304.8271000000004</v>
      </c>
      <c r="E951" s="18">
        <v>0</v>
      </c>
      <c r="F951" s="18">
        <v>12.616</v>
      </c>
    </row>
    <row r="952" spans="1:21" ht="15" thickBot="1" x14ac:dyDescent="0.4">
      <c r="A952" s="7" t="s">
        <v>708</v>
      </c>
      <c r="B952" s="8">
        <f>SUBTOTAL(103,Taula24[MUNICIPI])</f>
        <v>947</v>
      </c>
      <c r="C952" s="9">
        <f>SUBTOTAL(109,Taula24[Generació de Fòsfor segons capacitat bestiar GTR                                      TOTAL (kg)])</f>
        <v>22793818.928204034</v>
      </c>
      <c r="D952" s="9">
        <f>SUBTOTAL(109,Taula24[Generació de Fòsfor en el fem (kg)])</f>
        <v>5389260.8465396995</v>
      </c>
      <c r="E952" s="9">
        <f>SUBTOTAL(109,Taula24[Generació de Fòsfor en el purí (kg)])</f>
        <v>10960841.012629995</v>
      </c>
      <c r="F952" s="9">
        <f>SUBTOTAL(109,Taula24[Generació de Fòsfor en la gallinassa (kg)])</f>
        <v>6443717.0690343063</v>
      </c>
    </row>
    <row r="953" spans="1:21" x14ac:dyDescent="0.35">
      <c r="A953" s="25"/>
      <c r="B953" s="26"/>
      <c r="C953" s="36"/>
      <c r="D953" s="36"/>
      <c r="E953" s="36"/>
      <c r="F953" s="3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</row>
    <row r="954" spans="1:21" x14ac:dyDescent="0.35">
      <c r="A954" s="26"/>
      <c r="B954" s="26"/>
      <c r="C954" s="36"/>
      <c r="D954" s="36"/>
      <c r="E954" s="36"/>
      <c r="F954" s="3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</row>
    <row r="955" spans="1:21" x14ac:dyDescent="0.35">
      <c r="A955" s="38" t="s">
        <v>998</v>
      </c>
      <c r="B955" s="26"/>
      <c r="C955" s="36"/>
      <c r="D955" s="36"/>
      <c r="E955" s="36"/>
      <c r="F955" s="3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</row>
    <row r="956" spans="1:21" s="41" customFormat="1" ht="12" x14ac:dyDescent="0.3">
      <c r="A956" s="43" t="s">
        <v>999</v>
      </c>
      <c r="B956" s="39"/>
      <c r="C956" s="40"/>
      <c r="D956" s="40"/>
      <c r="E956" s="40"/>
      <c r="F956" s="40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spans="1:21" s="41" customFormat="1" ht="12" x14ac:dyDescent="0.3">
      <c r="A957" s="43" t="s">
        <v>1001</v>
      </c>
      <c r="B957" s="39"/>
      <c r="C957" s="40"/>
      <c r="D957" s="40"/>
      <c r="E957" s="40"/>
      <c r="F957" s="40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spans="1:21" s="41" customFormat="1" ht="12" x14ac:dyDescent="0.3">
      <c r="A958" s="43" t="s">
        <v>1002</v>
      </c>
      <c r="B958" s="39"/>
      <c r="C958" s="40"/>
      <c r="D958" s="40"/>
      <c r="E958" s="40"/>
      <c r="F958" s="40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spans="1:21" s="41" customFormat="1" ht="12" x14ac:dyDescent="0.3">
      <c r="A959" s="43" t="s">
        <v>1003</v>
      </c>
      <c r="B959" s="39"/>
      <c r="C959" s="40"/>
      <c r="D959" s="40"/>
      <c r="E959" s="40"/>
      <c r="F959" s="40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spans="1:21" s="41" customFormat="1" ht="12" x14ac:dyDescent="0.3">
      <c r="A960" s="43" t="s">
        <v>1015</v>
      </c>
      <c r="B960" s="39"/>
      <c r="C960" s="40"/>
      <c r="D960" s="40"/>
      <c r="E960" s="40"/>
      <c r="F960" s="40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spans="1:21" s="41" customFormat="1" ht="12" x14ac:dyDescent="0.3">
      <c r="A961" s="43" t="s">
        <v>1004</v>
      </c>
      <c r="B961" s="39"/>
      <c r="C961" s="40"/>
      <c r="D961" s="40"/>
      <c r="E961" s="40"/>
      <c r="F961" s="40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spans="1:21" s="41" customFormat="1" ht="13.5" x14ac:dyDescent="0.3">
      <c r="A962" s="43" t="s">
        <v>1000</v>
      </c>
      <c r="B962" s="39"/>
      <c r="C962" s="40"/>
      <c r="D962" s="40"/>
      <c r="E962" s="40"/>
      <c r="F962" s="40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spans="1:21" s="41" customFormat="1" ht="12" x14ac:dyDescent="0.3">
      <c r="A963" s="42"/>
      <c r="B963" s="39"/>
      <c r="C963" s="40"/>
      <c r="D963" s="40"/>
      <c r="E963" s="40"/>
      <c r="F963" s="40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spans="1:21" x14ac:dyDescent="0.35">
      <c r="A964" s="37"/>
      <c r="B964" s="26"/>
      <c r="C964" s="36"/>
      <c r="D964" s="36"/>
      <c r="E964" s="36"/>
      <c r="F964" s="3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</row>
    <row r="965" spans="1:21" x14ac:dyDescent="0.35">
      <c r="A965" s="26"/>
      <c r="B965" s="26"/>
      <c r="C965" s="36"/>
      <c r="D965" s="36"/>
      <c r="E965" s="36"/>
      <c r="F965" s="3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</row>
    <row r="966" spans="1:21" x14ac:dyDescent="0.35">
      <c r="A966" s="26"/>
      <c r="B966" s="26"/>
      <c r="C966" s="36"/>
      <c r="D966" s="36"/>
      <c r="E966" s="36"/>
      <c r="F966" s="3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</row>
    <row r="967" spans="1:21" x14ac:dyDescent="0.35">
      <c r="A967" s="26"/>
      <c r="B967" s="26"/>
      <c r="C967" s="36"/>
      <c r="D967" s="36"/>
      <c r="E967" s="36"/>
      <c r="F967" s="3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</row>
    <row r="968" spans="1:21" x14ac:dyDescent="0.35">
      <c r="A968" s="26"/>
      <c r="B968" s="26"/>
      <c r="C968" s="36"/>
      <c r="D968" s="36"/>
      <c r="E968" s="36"/>
      <c r="F968" s="3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</row>
    <row r="969" spans="1:21" x14ac:dyDescent="0.35">
      <c r="A969" s="26"/>
      <c r="B969" s="26"/>
      <c r="C969" s="36"/>
      <c r="D969" s="36"/>
      <c r="E969" s="36"/>
      <c r="F969" s="3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</row>
    <row r="970" spans="1:21" x14ac:dyDescent="0.35">
      <c r="A970" s="26"/>
      <c r="B970" s="26"/>
      <c r="C970" s="36"/>
      <c r="D970" s="36"/>
      <c r="E970" s="36"/>
      <c r="F970" s="3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</row>
    <row r="971" spans="1:21" x14ac:dyDescent="0.35">
      <c r="A971" s="26"/>
      <c r="B971" s="26"/>
      <c r="C971" s="36"/>
      <c r="D971" s="36"/>
      <c r="E971" s="36"/>
      <c r="F971" s="3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</row>
    <row r="972" spans="1:21" x14ac:dyDescent="0.35">
      <c r="A972" s="26"/>
      <c r="B972" s="26"/>
      <c r="C972" s="36"/>
      <c r="D972" s="36"/>
      <c r="E972" s="36"/>
      <c r="F972" s="3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</row>
    <row r="973" spans="1:21" x14ac:dyDescent="0.35">
      <c r="A973" s="26"/>
      <c r="B973" s="26"/>
      <c r="C973" s="36"/>
      <c r="D973" s="36"/>
      <c r="E973" s="36"/>
      <c r="F973" s="3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</row>
    <row r="974" spans="1:21" x14ac:dyDescent="0.35">
      <c r="A974" s="26"/>
      <c r="B974" s="26"/>
      <c r="C974" s="36"/>
      <c r="D974" s="36"/>
      <c r="E974" s="36"/>
      <c r="F974" s="3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</row>
    <row r="975" spans="1:21" x14ac:dyDescent="0.35">
      <c r="A975" s="26"/>
      <c r="B975" s="26"/>
      <c r="C975" s="36"/>
      <c r="D975" s="36"/>
      <c r="E975" s="36"/>
      <c r="F975" s="3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</row>
    <row r="976" spans="1:21" x14ac:dyDescent="0.35">
      <c r="A976" s="26"/>
      <c r="B976" s="26"/>
      <c r="C976" s="36"/>
      <c r="D976" s="36"/>
      <c r="E976" s="36"/>
      <c r="F976" s="3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</row>
    <row r="977" spans="1:21" x14ac:dyDescent="0.35">
      <c r="A977" s="26"/>
      <c r="B977" s="26"/>
      <c r="C977" s="36"/>
      <c r="D977" s="36"/>
      <c r="E977" s="36"/>
      <c r="F977" s="3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</row>
    <row r="978" spans="1:21" x14ac:dyDescent="0.35">
      <c r="A978" s="26"/>
      <c r="B978" s="26"/>
      <c r="C978" s="36"/>
      <c r="D978" s="36"/>
      <c r="E978" s="36"/>
      <c r="F978" s="3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</row>
    <row r="979" spans="1:21" x14ac:dyDescent="0.35">
      <c r="A979" s="26"/>
      <c r="B979" s="26"/>
      <c r="C979" s="36"/>
      <c r="D979" s="36"/>
      <c r="E979" s="36"/>
      <c r="F979" s="3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</row>
    <row r="980" spans="1:21" x14ac:dyDescent="0.35">
      <c r="A980" s="26"/>
      <c r="B980" s="26"/>
      <c r="C980" s="36"/>
      <c r="D980" s="36"/>
      <c r="E980" s="36"/>
      <c r="F980" s="3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</row>
    <row r="981" spans="1:21" x14ac:dyDescent="0.35">
      <c r="A981" s="26"/>
      <c r="B981" s="26"/>
      <c r="C981" s="36"/>
      <c r="D981" s="36"/>
      <c r="E981" s="36"/>
      <c r="F981" s="3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</row>
    <row r="982" spans="1:21" x14ac:dyDescent="0.35">
      <c r="A982" s="26"/>
      <c r="B982" s="26"/>
      <c r="C982" s="36"/>
      <c r="D982" s="36"/>
      <c r="E982" s="36"/>
      <c r="F982" s="3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</row>
    <row r="983" spans="1:21" x14ac:dyDescent="0.35">
      <c r="A983" s="26"/>
      <c r="B983" s="26"/>
      <c r="C983" s="36"/>
      <c r="D983" s="36"/>
      <c r="E983" s="36"/>
      <c r="F983" s="3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</row>
    <row r="984" spans="1:21" x14ac:dyDescent="0.35">
      <c r="A984" s="26"/>
      <c r="B984" s="26"/>
      <c r="C984" s="36"/>
      <c r="D984" s="36"/>
      <c r="E984" s="36"/>
      <c r="F984" s="3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</row>
    <row r="985" spans="1:21" x14ac:dyDescent="0.35">
      <c r="A985" s="26"/>
      <c r="B985" s="26"/>
      <c r="C985" s="36"/>
      <c r="D985" s="36"/>
      <c r="E985" s="36"/>
      <c r="F985" s="3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</row>
    <row r="986" spans="1:21" x14ac:dyDescent="0.35">
      <c r="A986" s="26"/>
      <c r="B986" s="26"/>
      <c r="C986" s="36"/>
      <c r="D986" s="36"/>
      <c r="E986" s="36"/>
      <c r="F986" s="3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</row>
    <row r="987" spans="1:21" x14ac:dyDescent="0.35">
      <c r="A987" s="26"/>
      <c r="B987" s="26"/>
      <c r="C987" s="36"/>
      <c r="D987" s="36"/>
      <c r="E987" s="36"/>
      <c r="F987" s="3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</row>
    <row r="988" spans="1:21" x14ac:dyDescent="0.35">
      <c r="A988" s="26"/>
      <c r="B988" s="26"/>
      <c r="C988" s="36"/>
      <c r="D988" s="36"/>
      <c r="E988" s="36"/>
      <c r="F988" s="3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</row>
    <row r="989" spans="1:21" x14ac:dyDescent="0.35">
      <c r="A989" s="26"/>
      <c r="B989" s="26"/>
      <c r="C989" s="36"/>
      <c r="D989" s="36"/>
      <c r="E989" s="36"/>
      <c r="F989" s="3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</row>
    <row r="990" spans="1:21" x14ac:dyDescent="0.35">
      <c r="A990" s="26"/>
      <c r="B990" s="26"/>
      <c r="C990" s="36"/>
      <c r="D990" s="36"/>
      <c r="E990" s="36"/>
      <c r="F990" s="3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</row>
    <row r="991" spans="1:21" x14ac:dyDescent="0.35">
      <c r="A991" s="26"/>
      <c r="B991" s="26"/>
      <c r="C991" s="36"/>
      <c r="D991" s="36"/>
      <c r="E991" s="36"/>
      <c r="F991" s="3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</row>
    <row r="992" spans="1:21" x14ac:dyDescent="0.35">
      <c r="A992" s="26"/>
      <c r="B992" s="26"/>
      <c r="C992" s="36"/>
      <c r="D992" s="36"/>
      <c r="E992" s="36"/>
      <c r="F992" s="3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</row>
    <row r="993" spans="1:21" x14ac:dyDescent="0.35">
      <c r="A993" s="26"/>
      <c r="B993" s="26"/>
      <c r="C993" s="36"/>
      <c r="D993" s="36"/>
      <c r="E993" s="36"/>
      <c r="F993" s="3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</row>
    <row r="994" spans="1:21" x14ac:dyDescent="0.35">
      <c r="A994" s="26"/>
      <c r="B994" s="26"/>
      <c r="C994" s="36"/>
      <c r="D994" s="36"/>
      <c r="E994" s="36"/>
      <c r="F994" s="3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</row>
    <row r="995" spans="1:21" x14ac:dyDescent="0.35">
      <c r="A995" s="26"/>
      <c r="B995" s="26"/>
      <c r="C995" s="36"/>
      <c r="D995" s="36"/>
      <c r="E995" s="36"/>
      <c r="F995" s="3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</row>
    <row r="996" spans="1:21" x14ac:dyDescent="0.35">
      <c r="A996" s="26"/>
      <c r="B996" s="26"/>
      <c r="C996" s="36"/>
      <c r="D996" s="36"/>
      <c r="E996" s="36"/>
      <c r="F996" s="3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</row>
    <row r="997" spans="1:21" x14ac:dyDescent="0.35">
      <c r="A997" s="26"/>
      <c r="B997" s="26"/>
      <c r="C997" s="36"/>
      <c r="D997" s="36"/>
      <c r="E997" s="36"/>
      <c r="F997" s="3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</row>
    <row r="998" spans="1:21" x14ac:dyDescent="0.35">
      <c r="A998" s="26"/>
      <c r="B998" s="26"/>
      <c r="C998" s="36"/>
      <c r="D998" s="36"/>
      <c r="E998" s="36"/>
      <c r="F998" s="3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</row>
    <row r="999" spans="1:21" x14ac:dyDescent="0.35">
      <c r="A999" s="26"/>
      <c r="B999" s="26"/>
      <c r="C999" s="36"/>
      <c r="D999" s="36"/>
      <c r="E999" s="36"/>
      <c r="F999" s="3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</row>
    <row r="1000" spans="1:21" x14ac:dyDescent="0.35">
      <c r="A1000" s="26"/>
      <c r="B1000" s="26"/>
      <c r="C1000" s="36"/>
      <c r="D1000" s="36"/>
      <c r="E1000" s="36"/>
      <c r="F1000" s="3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</row>
    <row r="1001" spans="1:21" x14ac:dyDescent="0.35">
      <c r="A1001" s="26"/>
      <c r="B1001" s="26"/>
      <c r="C1001" s="36"/>
      <c r="D1001" s="36"/>
      <c r="E1001" s="36"/>
      <c r="F1001" s="3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</row>
    <row r="1002" spans="1:21" x14ac:dyDescent="0.35">
      <c r="A1002" s="26"/>
      <c r="B1002" s="26"/>
      <c r="C1002" s="36"/>
      <c r="D1002" s="36"/>
      <c r="E1002" s="36"/>
      <c r="F1002" s="3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</row>
    <row r="1003" spans="1:21" x14ac:dyDescent="0.35">
      <c r="A1003" s="26"/>
      <c r="B1003" s="26"/>
      <c r="C1003" s="36"/>
      <c r="D1003" s="36"/>
      <c r="E1003" s="36"/>
      <c r="F1003" s="3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</row>
    <row r="1004" spans="1:21" x14ac:dyDescent="0.35">
      <c r="A1004" s="26"/>
      <c r="B1004" s="26"/>
      <c r="C1004" s="36"/>
      <c r="D1004" s="36"/>
      <c r="E1004" s="36"/>
      <c r="F1004" s="3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</row>
    <row r="1005" spans="1:21" x14ac:dyDescent="0.35">
      <c r="A1005" s="26"/>
      <c r="B1005" s="26"/>
      <c r="C1005" s="36"/>
      <c r="D1005" s="36"/>
      <c r="E1005" s="36"/>
      <c r="F1005" s="3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</row>
    <row r="1006" spans="1:21" x14ac:dyDescent="0.35">
      <c r="A1006" s="26"/>
      <c r="B1006" s="26"/>
      <c r="C1006" s="36"/>
      <c r="D1006" s="36"/>
      <c r="E1006" s="36"/>
      <c r="F1006" s="3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</row>
    <row r="1007" spans="1:21" x14ac:dyDescent="0.35">
      <c r="A1007" s="26"/>
      <c r="B1007" s="26"/>
      <c r="C1007" s="36"/>
      <c r="D1007" s="36"/>
      <c r="E1007" s="36"/>
      <c r="F1007" s="3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</row>
    <row r="1008" spans="1:21" x14ac:dyDescent="0.35">
      <c r="A1008" s="26"/>
      <c r="B1008" s="26"/>
      <c r="C1008" s="36"/>
      <c r="D1008" s="36"/>
      <c r="E1008" s="36"/>
      <c r="F1008" s="3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</row>
    <row r="1009" spans="1:21" x14ac:dyDescent="0.35">
      <c r="A1009" s="26"/>
      <c r="B1009" s="26"/>
      <c r="C1009" s="36"/>
      <c r="D1009" s="36"/>
      <c r="E1009" s="36"/>
      <c r="F1009" s="3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</row>
    <row r="1010" spans="1:21" x14ac:dyDescent="0.35">
      <c r="A1010" s="26"/>
      <c r="B1010" s="26"/>
      <c r="C1010" s="36"/>
      <c r="D1010" s="36"/>
      <c r="E1010" s="36"/>
      <c r="F1010" s="3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</row>
    <row r="1011" spans="1:21" x14ac:dyDescent="0.35">
      <c r="A1011" s="26"/>
      <c r="B1011" s="26"/>
      <c r="C1011" s="36"/>
      <c r="D1011" s="36"/>
      <c r="E1011" s="36"/>
      <c r="F1011" s="3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</row>
    <row r="1012" spans="1:21" x14ac:dyDescent="0.35">
      <c r="A1012" s="26"/>
      <c r="B1012" s="26"/>
      <c r="C1012" s="36"/>
      <c r="D1012" s="36"/>
      <c r="E1012" s="36"/>
      <c r="F1012" s="3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</row>
    <row r="1013" spans="1:21" x14ac:dyDescent="0.35">
      <c r="A1013" s="26"/>
      <c r="B1013" s="26"/>
      <c r="C1013" s="36"/>
      <c r="D1013" s="36"/>
      <c r="E1013" s="36"/>
      <c r="F1013" s="3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</row>
    <row r="1014" spans="1:21" x14ac:dyDescent="0.35">
      <c r="A1014" s="26"/>
      <c r="B1014" s="26"/>
      <c r="C1014" s="36"/>
      <c r="D1014" s="36"/>
      <c r="E1014" s="36"/>
      <c r="F1014" s="3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</row>
    <row r="1015" spans="1:21" x14ac:dyDescent="0.35">
      <c r="A1015" s="26"/>
      <c r="B1015" s="26"/>
      <c r="C1015" s="36"/>
      <c r="D1015" s="36"/>
      <c r="E1015" s="36"/>
      <c r="F1015" s="3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</row>
    <row r="1016" spans="1:21" x14ac:dyDescent="0.35">
      <c r="A1016" s="26"/>
      <c r="B1016" s="26"/>
      <c r="C1016" s="36"/>
      <c r="D1016" s="36"/>
      <c r="E1016" s="36"/>
      <c r="F1016" s="3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</row>
    <row r="1017" spans="1:21" x14ac:dyDescent="0.35">
      <c r="A1017" s="26"/>
      <c r="B1017" s="26"/>
      <c r="C1017" s="36"/>
      <c r="D1017" s="36"/>
      <c r="E1017" s="36"/>
      <c r="F1017" s="3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</row>
    <row r="1018" spans="1:21" x14ac:dyDescent="0.35">
      <c r="A1018" s="26"/>
      <c r="B1018" s="26"/>
      <c r="C1018" s="36"/>
      <c r="D1018" s="36"/>
      <c r="E1018" s="36"/>
      <c r="F1018" s="3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</row>
    <row r="1019" spans="1:21" x14ac:dyDescent="0.35">
      <c r="A1019" s="26"/>
      <c r="B1019" s="26"/>
      <c r="C1019" s="36"/>
      <c r="D1019" s="36"/>
      <c r="E1019" s="36"/>
      <c r="F1019" s="3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</row>
    <row r="1020" spans="1:21" x14ac:dyDescent="0.35">
      <c r="A1020" s="26"/>
      <c r="B1020" s="26"/>
      <c r="C1020" s="36"/>
      <c r="D1020" s="36"/>
      <c r="E1020" s="36"/>
      <c r="F1020" s="3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</row>
    <row r="1021" spans="1:21" x14ac:dyDescent="0.35">
      <c r="A1021" s="26"/>
      <c r="B1021" s="26"/>
      <c r="C1021" s="36"/>
      <c r="D1021" s="36"/>
      <c r="E1021" s="36"/>
      <c r="F1021" s="3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</row>
    <row r="1022" spans="1:21" x14ac:dyDescent="0.35">
      <c r="A1022" s="26"/>
      <c r="B1022" s="26"/>
      <c r="C1022" s="36"/>
      <c r="D1022" s="36"/>
      <c r="E1022" s="36"/>
      <c r="F1022" s="3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</row>
    <row r="1023" spans="1:21" x14ac:dyDescent="0.35">
      <c r="A1023" s="26"/>
      <c r="B1023" s="26"/>
      <c r="C1023" s="36"/>
      <c r="D1023" s="36"/>
      <c r="E1023" s="36"/>
      <c r="F1023" s="3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</row>
    <row r="1024" spans="1:21" x14ac:dyDescent="0.35">
      <c r="A1024" s="26"/>
      <c r="B1024" s="26"/>
      <c r="C1024" s="36"/>
      <c r="D1024" s="36"/>
      <c r="E1024" s="36"/>
      <c r="F1024" s="3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</row>
    <row r="1025" spans="1:21" x14ac:dyDescent="0.35">
      <c r="A1025" s="26"/>
      <c r="B1025" s="26"/>
      <c r="C1025" s="36"/>
      <c r="D1025" s="36"/>
      <c r="E1025" s="36"/>
      <c r="F1025" s="3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</row>
    <row r="1026" spans="1:21" x14ac:dyDescent="0.35">
      <c r="A1026" s="26"/>
      <c r="B1026" s="26"/>
      <c r="C1026" s="36"/>
      <c r="D1026" s="36"/>
      <c r="E1026" s="36"/>
      <c r="F1026" s="3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</row>
    <row r="1027" spans="1:21" x14ac:dyDescent="0.35">
      <c r="A1027" s="26"/>
      <c r="B1027" s="26"/>
      <c r="C1027" s="36"/>
      <c r="D1027" s="36"/>
      <c r="E1027" s="36"/>
      <c r="F1027" s="3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</row>
    <row r="1028" spans="1:21" x14ac:dyDescent="0.35">
      <c r="A1028" s="26"/>
      <c r="B1028" s="26"/>
      <c r="C1028" s="36"/>
      <c r="D1028" s="36"/>
      <c r="E1028" s="36"/>
      <c r="F1028" s="3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</row>
    <row r="1029" spans="1:21" x14ac:dyDescent="0.35">
      <c r="A1029" s="26"/>
      <c r="B1029" s="26"/>
      <c r="C1029" s="36"/>
      <c r="D1029" s="36"/>
      <c r="E1029" s="36"/>
      <c r="F1029" s="3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2"/>
  <sheetViews>
    <sheetView workbookViewId="0">
      <pane ySplit="4" topLeftCell="A5" activePane="bottomLeft" state="frozen"/>
      <selection pane="bottomLeft" activeCell="G13" sqref="G13"/>
    </sheetView>
  </sheetViews>
  <sheetFormatPr defaultColWidth="8.90625" defaultRowHeight="14.5" x14ac:dyDescent="0.35"/>
  <cols>
    <col min="1" max="1" width="20.6328125" style="3" customWidth="1"/>
    <col min="2" max="2" width="24.54296875" style="3" customWidth="1"/>
    <col min="3" max="3" width="21.6328125" style="3" customWidth="1"/>
    <col min="4" max="6" width="14.6328125" style="3" customWidth="1"/>
    <col min="7" max="36" width="8.90625" style="36"/>
    <col min="37" max="16384" width="8.90625" style="3"/>
  </cols>
  <sheetData>
    <row r="1" spans="1:36" ht="33.5" x14ac:dyDescent="0.35">
      <c r="A1" s="52">
        <v>2022</v>
      </c>
      <c r="B1" s="53"/>
      <c r="C1" s="27" t="s">
        <v>993</v>
      </c>
      <c r="D1" s="27" t="s">
        <v>992</v>
      </c>
      <c r="E1" s="27" t="s">
        <v>994</v>
      </c>
      <c r="F1" s="27" t="s">
        <v>995</v>
      </c>
    </row>
    <row r="2" spans="1:36" ht="16" thickBot="1" x14ac:dyDescent="0.4">
      <c r="A2" s="54" t="s">
        <v>991</v>
      </c>
      <c r="B2" s="55"/>
      <c r="C2" s="35">
        <f>Taula4[[#Totals],[Generació de Fòsfor segons capacitat bestiar GTR                                      TOTAL (kg)]]</f>
        <v>22314721.837657217</v>
      </c>
      <c r="D2" s="35">
        <f>Taula4[[#Totals],[Generació de Fòsfor en el fem (kg)]]</f>
        <v>5346964.9796660971</v>
      </c>
      <c r="E2" s="35">
        <f>Taula4[[#Totals],[Generació de Fòsfor en el purí (kg)]]</f>
        <v>11029720.090169998</v>
      </c>
      <c r="F2" s="35">
        <f>Taula4[[#Totals],[Generació de Fòsfor en la gallinassa (kg)]]</f>
        <v>5938036.7678211052</v>
      </c>
    </row>
    <row r="3" spans="1:36" ht="16" thickTop="1" x14ac:dyDescent="0.35">
      <c r="A3" s="29"/>
      <c r="B3" s="29"/>
      <c r="C3" s="30"/>
      <c r="D3" s="30"/>
      <c r="E3" s="30"/>
      <c r="F3" s="30"/>
    </row>
    <row r="4" spans="1:36" s="5" customFormat="1" ht="31.5" customHeight="1" x14ac:dyDescent="0.35">
      <c r="A4" s="33" t="s">
        <v>750</v>
      </c>
      <c r="B4" s="33" t="s">
        <v>751</v>
      </c>
      <c r="C4" s="34" t="s">
        <v>993</v>
      </c>
      <c r="D4" s="34" t="s">
        <v>992</v>
      </c>
      <c r="E4" s="34" t="s">
        <v>994</v>
      </c>
      <c r="F4" s="34" t="s">
        <v>995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36" x14ac:dyDescent="0.35">
      <c r="A5" s="45" t="s">
        <v>0</v>
      </c>
      <c r="B5" s="45" t="s">
        <v>752</v>
      </c>
      <c r="C5" s="32">
        <v>13752.447756000001</v>
      </c>
      <c r="D5" s="32">
        <v>273.73712400000005</v>
      </c>
      <c r="E5" s="32">
        <v>8275.6280000000006</v>
      </c>
      <c r="F5" s="32">
        <v>5203.0826319999996</v>
      </c>
    </row>
    <row r="6" spans="1:36" x14ac:dyDescent="0.35">
      <c r="A6" s="12" t="s">
        <v>0</v>
      </c>
      <c r="B6" s="12" t="s">
        <v>1</v>
      </c>
      <c r="C6" s="15">
        <v>61981.596141999988</v>
      </c>
      <c r="D6" s="15">
        <v>4147.3838299999998</v>
      </c>
      <c r="E6" s="15">
        <v>18617.427500000002</v>
      </c>
      <c r="F6" s="15">
        <v>39216.784812000005</v>
      </c>
    </row>
    <row r="7" spans="1:36" x14ac:dyDescent="0.35">
      <c r="A7" s="12" t="s">
        <v>0</v>
      </c>
      <c r="B7" s="12" t="s">
        <v>865</v>
      </c>
      <c r="C7" s="15">
        <v>25530.792000000001</v>
      </c>
      <c r="D7" s="15">
        <v>0</v>
      </c>
      <c r="E7" s="15">
        <v>2188.9780000000001</v>
      </c>
      <c r="F7" s="15">
        <v>23341.814000000002</v>
      </c>
    </row>
    <row r="8" spans="1:36" x14ac:dyDescent="0.35">
      <c r="A8" s="12" t="s">
        <v>0</v>
      </c>
      <c r="B8" s="12" t="s">
        <v>866</v>
      </c>
      <c r="C8" s="15">
        <v>13948.173449999997</v>
      </c>
      <c r="D8" s="15">
        <v>0</v>
      </c>
      <c r="E8" s="15">
        <v>13471.820649999996</v>
      </c>
      <c r="F8" s="15">
        <v>476.35279999999989</v>
      </c>
    </row>
    <row r="9" spans="1:36" x14ac:dyDescent="0.35">
      <c r="A9" s="12" t="s">
        <v>0</v>
      </c>
      <c r="B9" s="12" t="s">
        <v>2</v>
      </c>
      <c r="C9" s="15">
        <v>15740.425734</v>
      </c>
      <c r="D9" s="15">
        <v>430.886214</v>
      </c>
      <c r="E9" s="15">
        <v>4359.2305199999992</v>
      </c>
      <c r="F9" s="15">
        <v>10950.309000000001</v>
      </c>
    </row>
    <row r="10" spans="1:36" x14ac:dyDescent="0.35">
      <c r="A10" s="12" t="s">
        <v>0</v>
      </c>
      <c r="B10" s="12" t="s">
        <v>3</v>
      </c>
      <c r="C10" s="15">
        <v>3435.1747999999998</v>
      </c>
      <c r="D10" s="15">
        <v>619.56479999999999</v>
      </c>
      <c r="E10" s="15">
        <v>2815.6099999999997</v>
      </c>
      <c r="F10" s="15">
        <v>0</v>
      </c>
    </row>
    <row r="11" spans="1:36" x14ac:dyDescent="0.35">
      <c r="A11" s="12" t="s">
        <v>0</v>
      </c>
      <c r="B11" s="12" t="s">
        <v>4</v>
      </c>
      <c r="C11" s="15">
        <v>23189.896356000001</v>
      </c>
      <c r="D11" s="15">
        <v>4.0201919999999998</v>
      </c>
      <c r="E11" s="15">
        <v>0</v>
      </c>
      <c r="F11" s="15">
        <v>23185.876164000001</v>
      </c>
    </row>
    <row r="12" spans="1:36" x14ac:dyDescent="0.35">
      <c r="A12" s="12" t="s">
        <v>0</v>
      </c>
      <c r="B12" s="12" t="s">
        <v>867</v>
      </c>
      <c r="C12" s="15">
        <v>216.86869799999999</v>
      </c>
      <c r="D12" s="15">
        <v>216.86869799999999</v>
      </c>
      <c r="E12" s="15">
        <v>0</v>
      </c>
      <c r="F12" s="15">
        <v>0</v>
      </c>
    </row>
    <row r="13" spans="1:36" x14ac:dyDescent="0.35">
      <c r="A13" s="12" t="s">
        <v>0</v>
      </c>
      <c r="B13" s="12" t="s">
        <v>868</v>
      </c>
      <c r="C13" s="15">
        <v>9828.1149999999998</v>
      </c>
      <c r="D13" s="15">
        <v>0</v>
      </c>
      <c r="E13" s="15">
        <v>2910.875</v>
      </c>
      <c r="F13" s="15">
        <v>6917.24</v>
      </c>
    </row>
    <row r="14" spans="1:36" x14ac:dyDescent="0.35">
      <c r="A14" s="12" t="s">
        <v>0</v>
      </c>
      <c r="B14" s="12" t="s">
        <v>5</v>
      </c>
      <c r="C14" s="15">
        <v>1942.7733640000004</v>
      </c>
      <c r="D14" s="15">
        <v>292.73036400000007</v>
      </c>
      <c r="E14" s="15">
        <v>539.83499999999992</v>
      </c>
      <c r="F14" s="15">
        <v>1110.2080000000001</v>
      </c>
    </row>
    <row r="15" spans="1:36" x14ac:dyDescent="0.35">
      <c r="A15" s="12" t="s">
        <v>0</v>
      </c>
      <c r="B15" s="12" t="s">
        <v>6</v>
      </c>
      <c r="C15" s="15">
        <v>255.73454999999998</v>
      </c>
      <c r="D15" s="15">
        <v>255.73454999999998</v>
      </c>
      <c r="E15" s="15">
        <v>0</v>
      </c>
      <c r="F15" s="15">
        <v>0</v>
      </c>
    </row>
    <row r="16" spans="1:36" x14ac:dyDescent="0.35">
      <c r="A16" s="12" t="s">
        <v>0</v>
      </c>
      <c r="B16" s="12" t="s">
        <v>7</v>
      </c>
      <c r="C16" s="15">
        <v>4887.3429999999998</v>
      </c>
      <c r="D16" s="15">
        <v>0</v>
      </c>
      <c r="E16" s="15">
        <v>1719.0039999999999</v>
      </c>
      <c r="F16" s="15">
        <v>3168.3389999999999</v>
      </c>
    </row>
    <row r="17" spans="1:6" x14ac:dyDescent="0.35">
      <c r="A17" s="12" t="s">
        <v>0</v>
      </c>
      <c r="B17" s="12" t="s">
        <v>8</v>
      </c>
      <c r="C17" s="15">
        <v>11358.844086000001</v>
      </c>
      <c r="D17" s="15">
        <v>5995.1871179999998</v>
      </c>
      <c r="E17" s="15">
        <v>1270.1999999999998</v>
      </c>
      <c r="F17" s="15">
        <v>4093.456968</v>
      </c>
    </row>
    <row r="18" spans="1:6" x14ac:dyDescent="0.35">
      <c r="A18" s="12" t="s">
        <v>0</v>
      </c>
      <c r="B18" s="12" t="s">
        <v>9</v>
      </c>
      <c r="C18" s="15">
        <v>0</v>
      </c>
      <c r="D18" s="15">
        <v>0</v>
      </c>
      <c r="E18" s="15">
        <v>0</v>
      </c>
      <c r="F18" s="15">
        <v>0</v>
      </c>
    </row>
    <row r="19" spans="1:6" x14ac:dyDescent="0.35">
      <c r="A19" s="12" t="s">
        <v>0</v>
      </c>
      <c r="B19" s="12" t="s">
        <v>10</v>
      </c>
      <c r="C19" s="15">
        <v>5818.4510719999998</v>
      </c>
      <c r="D19" s="15">
        <v>0</v>
      </c>
      <c r="E19" s="15">
        <v>4582.9759999999997</v>
      </c>
      <c r="F19" s="15">
        <v>1235.4750720000002</v>
      </c>
    </row>
    <row r="20" spans="1:6" x14ac:dyDescent="0.35">
      <c r="A20" s="12" t="s">
        <v>0</v>
      </c>
      <c r="B20" s="12" t="s">
        <v>11</v>
      </c>
      <c r="C20" s="15">
        <v>1288.6696019999999</v>
      </c>
      <c r="D20" s="15">
        <v>1024.0446019999999</v>
      </c>
      <c r="E20" s="15">
        <v>264.625</v>
      </c>
      <c r="F20" s="15">
        <v>0</v>
      </c>
    </row>
    <row r="21" spans="1:6" x14ac:dyDescent="0.35">
      <c r="A21" s="12" t="s">
        <v>0</v>
      </c>
      <c r="B21" s="12" t="s">
        <v>12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35">
      <c r="A22" s="12" t="s">
        <v>0</v>
      </c>
      <c r="B22" s="12" t="s">
        <v>13</v>
      </c>
      <c r="C22" s="15">
        <v>606.75900000000001</v>
      </c>
      <c r="D22" s="15">
        <v>0</v>
      </c>
      <c r="E22" s="15">
        <v>445.27419999999995</v>
      </c>
      <c r="F22" s="15">
        <v>161.48480000000001</v>
      </c>
    </row>
    <row r="23" spans="1:6" x14ac:dyDescent="0.35">
      <c r="A23" s="12" t="s">
        <v>0</v>
      </c>
      <c r="B23" s="12" t="s">
        <v>14</v>
      </c>
      <c r="C23" s="15">
        <v>1477.7777160000003</v>
      </c>
      <c r="D23" s="15">
        <v>524.44238399999995</v>
      </c>
      <c r="E23" s="15">
        <v>0</v>
      </c>
      <c r="F23" s="15">
        <v>953.33533200000011</v>
      </c>
    </row>
    <row r="24" spans="1:6" x14ac:dyDescent="0.35">
      <c r="A24" s="12" t="s">
        <v>0</v>
      </c>
      <c r="B24" s="12" t="s">
        <v>15</v>
      </c>
      <c r="C24" s="15">
        <v>2108.1615999999999</v>
      </c>
      <c r="D24" s="15">
        <v>33.501599999999996</v>
      </c>
      <c r="E24" s="15">
        <v>2074.66</v>
      </c>
      <c r="F24" s="15">
        <v>0</v>
      </c>
    </row>
    <row r="25" spans="1:6" x14ac:dyDescent="0.35">
      <c r="A25" s="12" t="s">
        <v>0</v>
      </c>
      <c r="B25" s="12" t="s">
        <v>16</v>
      </c>
      <c r="C25" s="15">
        <v>20391.043713999992</v>
      </c>
      <c r="D25" s="15">
        <v>4522.2756879999997</v>
      </c>
      <c r="E25" s="15">
        <v>1506.20676</v>
      </c>
      <c r="F25" s="15">
        <v>14362.561265999999</v>
      </c>
    </row>
    <row r="26" spans="1:6" x14ac:dyDescent="0.35">
      <c r="A26" s="12" t="s">
        <v>0</v>
      </c>
      <c r="B26" s="12" t="s">
        <v>17</v>
      </c>
      <c r="C26" s="15">
        <v>14242.301551999999</v>
      </c>
      <c r="D26" s="15">
        <v>78.390072000000004</v>
      </c>
      <c r="E26" s="15">
        <v>12518.78508</v>
      </c>
      <c r="F26" s="15">
        <v>1645.1264000000001</v>
      </c>
    </row>
    <row r="27" spans="1:6" x14ac:dyDescent="0.35">
      <c r="A27" s="12" t="s">
        <v>0</v>
      </c>
      <c r="B27" s="12" t="s">
        <v>18</v>
      </c>
      <c r="C27" s="15">
        <v>13970.5694</v>
      </c>
      <c r="D27" s="15">
        <v>3548.8289999999997</v>
      </c>
      <c r="E27" s="15">
        <v>1411.73</v>
      </c>
      <c r="F27" s="15">
        <v>9010.0103999999992</v>
      </c>
    </row>
    <row r="28" spans="1:6" x14ac:dyDescent="0.35">
      <c r="A28" s="12" t="s">
        <v>19</v>
      </c>
      <c r="B28" s="12" t="s">
        <v>20</v>
      </c>
      <c r="C28" s="15">
        <v>10531.715727999999</v>
      </c>
      <c r="D28" s="15">
        <v>4568.087927999999</v>
      </c>
      <c r="E28" s="15">
        <v>1778.2799999999997</v>
      </c>
      <c r="F28" s="15">
        <v>4185.3477999999996</v>
      </c>
    </row>
    <row r="29" spans="1:6" x14ac:dyDescent="0.35">
      <c r="A29" s="12" t="s">
        <v>19</v>
      </c>
      <c r="B29" s="12" t="s">
        <v>21</v>
      </c>
      <c r="C29" s="15">
        <v>1839.6794895</v>
      </c>
      <c r="D29" s="15">
        <v>1751.6826895000002</v>
      </c>
      <c r="E29" s="15">
        <v>0</v>
      </c>
      <c r="F29" s="15">
        <v>87.996799999999993</v>
      </c>
    </row>
    <row r="30" spans="1:6" x14ac:dyDescent="0.35">
      <c r="A30" s="12" t="s">
        <v>19</v>
      </c>
      <c r="B30" s="12" t="s">
        <v>22</v>
      </c>
      <c r="C30" s="15">
        <v>1693.6</v>
      </c>
      <c r="D30" s="15">
        <v>0</v>
      </c>
      <c r="E30" s="15">
        <v>1693.6</v>
      </c>
      <c r="F30" s="15">
        <v>0</v>
      </c>
    </row>
    <row r="31" spans="1:6" ht="29" x14ac:dyDescent="0.35">
      <c r="A31" s="12" t="s">
        <v>19</v>
      </c>
      <c r="B31" s="12" t="s">
        <v>869</v>
      </c>
      <c r="C31" s="15">
        <v>5861.5347000000002</v>
      </c>
      <c r="D31" s="15">
        <v>3124.5177000000003</v>
      </c>
      <c r="E31" s="15">
        <v>2667.4199999999996</v>
      </c>
      <c r="F31" s="15">
        <v>69.596999999999994</v>
      </c>
    </row>
    <row r="32" spans="1:6" x14ac:dyDescent="0.35">
      <c r="A32" s="12" t="s">
        <v>19</v>
      </c>
      <c r="B32" s="12" t="s">
        <v>870</v>
      </c>
      <c r="C32" s="15">
        <v>23652.869685999998</v>
      </c>
      <c r="D32" s="15">
        <v>3944.0925860000002</v>
      </c>
      <c r="E32" s="15">
        <v>15116.553099999997</v>
      </c>
      <c r="F32" s="15">
        <v>4592.2240000000002</v>
      </c>
    </row>
    <row r="33" spans="1:6" x14ac:dyDescent="0.35">
      <c r="A33" s="12" t="s">
        <v>19</v>
      </c>
      <c r="B33" s="12" t="s">
        <v>23</v>
      </c>
      <c r="C33" s="15">
        <v>5054.4247700000005</v>
      </c>
      <c r="D33" s="15">
        <v>3282.49577</v>
      </c>
      <c r="E33" s="15">
        <v>1771.9290000000001</v>
      </c>
      <c r="F33" s="15">
        <v>0</v>
      </c>
    </row>
    <row r="34" spans="1:6" x14ac:dyDescent="0.35">
      <c r="A34" s="12" t="s">
        <v>19</v>
      </c>
      <c r="B34" s="12" t="s">
        <v>24</v>
      </c>
      <c r="C34" s="15">
        <v>8417.7889439999999</v>
      </c>
      <c r="D34" s="15">
        <v>545.72124399999996</v>
      </c>
      <c r="E34" s="15">
        <v>7828.0692999999992</v>
      </c>
      <c r="F34" s="15">
        <v>43.998399999999997</v>
      </c>
    </row>
    <row r="35" spans="1:6" x14ac:dyDescent="0.35">
      <c r="A35" s="12" t="s">
        <v>19</v>
      </c>
      <c r="B35" s="12" t="s">
        <v>871</v>
      </c>
      <c r="C35" s="15">
        <v>40903.425959999993</v>
      </c>
      <c r="D35" s="15">
        <v>1527.8362999999999</v>
      </c>
      <c r="E35" s="15">
        <v>34934.757659999996</v>
      </c>
      <c r="F35" s="15">
        <v>4440.8320000000003</v>
      </c>
    </row>
    <row r="36" spans="1:6" x14ac:dyDescent="0.35">
      <c r="A36" s="12" t="s">
        <v>19</v>
      </c>
      <c r="B36" s="12" t="s">
        <v>25</v>
      </c>
      <c r="C36" s="15">
        <v>32037.798107999999</v>
      </c>
      <c r="D36" s="15">
        <v>5548.8243080000002</v>
      </c>
      <c r="E36" s="15">
        <v>25198.695800000001</v>
      </c>
      <c r="F36" s="15">
        <v>1290.278</v>
      </c>
    </row>
    <row r="37" spans="1:6" x14ac:dyDescent="0.35">
      <c r="A37" s="12" t="s">
        <v>19</v>
      </c>
      <c r="B37" s="12" t="s">
        <v>26</v>
      </c>
      <c r="C37" s="15">
        <v>66124.120288000006</v>
      </c>
      <c r="D37" s="15">
        <v>9305.4471099999992</v>
      </c>
      <c r="E37" s="15">
        <v>36870.100729999998</v>
      </c>
      <c r="F37" s="15">
        <v>19948.572447999999</v>
      </c>
    </row>
    <row r="38" spans="1:6" x14ac:dyDescent="0.35">
      <c r="A38" s="12" t="s">
        <v>19</v>
      </c>
      <c r="B38" s="12" t="s">
        <v>826</v>
      </c>
      <c r="C38" s="16"/>
      <c r="D38" s="16"/>
      <c r="E38" s="16"/>
      <c r="F38" s="16"/>
    </row>
    <row r="39" spans="1:6" x14ac:dyDescent="0.35">
      <c r="A39" s="12" t="s">
        <v>19</v>
      </c>
      <c r="B39" s="12" t="s">
        <v>27</v>
      </c>
      <c r="C39" s="15">
        <v>10341.773949999999</v>
      </c>
      <c r="D39" s="15">
        <v>3010.9089499999995</v>
      </c>
      <c r="E39" s="15">
        <v>7330.8649999999989</v>
      </c>
      <c r="F39" s="15">
        <v>0</v>
      </c>
    </row>
    <row r="40" spans="1:6" x14ac:dyDescent="0.35">
      <c r="A40" s="12" t="s">
        <v>19</v>
      </c>
      <c r="B40" s="12" t="s">
        <v>28</v>
      </c>
      <c r="C40" s="15">
        <v>1228.6000999999999</v>
      </c>
      <c r="D40" s="15">
        <v>413.66430000000003</v>
      </c>
      <c r="E40" s="15">
        <v>814.93579999999997</v>
      </c>
      <c r="F40" s="15">
        <v>0</v>
      </c>
    </row>
    <row r="41" spans="1:6" x14ac:dyDescent="0.35">
      <c r="A41" s="12" t="s">
        <v>19</v>
      </c>
      <c r="B41" s="12" t="s">
        <v>753</v>
      </c>
      <c r="C41" s="15">
        <v>47174.666484000001</v>
      </c>
      <c r="D41" s="15">
        <v>25026.554511999999</v>
      </c>
      <c r="E41" s="15">
        <v>4861.6904999999997</v>
      </c>
      <c r="F41" s="15">
        <v>17286.421472000002</v>
      </c>
    </row>
    <row r="42" spans="1:6" x14ac:dyDescent="0.35">
      <c r="A42" s="12" t="s">
        <v>19</v>
      </c>
      <c r="B42" s="12" t="s">
        <v>29</v>
      </c>
      <c r="C42" s="15">
        <v>26298.096717999993</v>
      </c>
      <c r="D42" s="15">
        <v>13736.628218</v>
      </c>
      <c r="E42" s="15">
        <v>10168.120500000001</v>
      </c>
      <c r="F42" s="15">
        <v>2393.348</v>
      </c>
    </row>
    <row r="43" spans="1:6" x14ac:dyDescent="0.35">
      <c r="A43" s="12" t="s">
        <v>19</v>
      </c>
      <c r="B43" s="12" t="s">
        <v>30</v>
      </c>
      <c r="C43" s="15">
        <v>1483.5529999999999</v>
      </c>
      <c r="D43" s="15">
        <v>1483.5529999999999</v>
      </c>
      <c r="E43" s="15">
        <v>0</v>
      </c>
      <c r="F43" s="15">
        <v>0</v>
      </c>
    </row>
    <row r="44" spans="1:6" x14ac:dyDescent="0.35">
      <c r="A44" s="12" t="s">
        <v>19</v>
      </c>
      <c r="B44" s="12" t="s">
        <v>31</v>
      </c>
      <c r="C44" s="15">
        <v>3052.0506599999999</v>
      </c>
      <c r="D44" s="15">
        <v>781.17065999999988</v>
      </c>
      <c r="E44" s="15">
        <v>0</v>
      </c>
      <c r="F44" s="15">
        <v>2270.88</v>
      </c>
    </row>
    <row r="45" spans="1:6" x14ac:dyDescent="0.35">
      <c r="A45" s="12" t="s">
        <v>19</v>
      </c>
      <c r="B45" s="12" t="s">
        <v>32</v>
      </c>
      <c r="C45" s="15">
        <v>8050.2879999999996</v>
      </c>
      <c r="D45" s="15">
        <v>0</v>
      </c>
      <c r="E45" s="15">
        <v>8050.2879999999996</v>
      </c>
      <c r="F45" s="15">
        <v>0</v>
      </c>
    </row>
    <row r="46" spans="1:6" x14ac:dyDescent="0.35">
      <c r="A46" s="12" t="s">
        <v>19</v>
      </c>
      <c r="B46" s="12" t="s">
        <v>33</v>
      </c>
      <c r="C46" s="15">
        <v>23861.19254</v>
      </c>
      <c r="D46" s="15">
        <v>13416.4879</v>
      </c>
      <c r="E46" s="15">
        <v>10264.86118</v>
      </c>
      <c r="F46" s="15">
        <v>179.84345999999999</v>
      </c>
    </row>
    <row r="47" spans="1:6" x14ac:dyDescent="0.35">
      <c r="A47" s="12" t="s">
        <v>19</v>
      </c>
      <c r="B47" s="12" t="s">
        <v>872</v>
      </c>
      <c r="C47" s="15">
        <v>21928.793336000002</v>
      </c>
      <c r="D47" s="15">
        <v>4291.1602959999991</v>
      </c>
      <c r="E47" s="15">
        <v>5728.6019999999999</v>
      </c>
      <c r="F47" s="15">
        <v>11909.031039999998</v>
      </c>
    </row>
    <row r="48" spans="1:6" x14ac:dyDescent="0.35">
      <c r="A48" s="12" t="s">
        <v>19</v>
      </c>
      <c r="B48" s="12" t="s">
        <v>34</v>
      </c>
      <c r="C48" s="15">
        <v>18538.534772999996</v>
      </c>
      <c r="D48" s="15">
        <v>7589.4147899999989</v>
      </c>
      <c r="E48" s="15">
        <v>9068.0083999999988</v>
      </c>
      <c r="F48" s="15">
        <v>1881.1115829999999</v>
      </c>
    </row>
    <row r="49" spans="1:6" x14ac:dyDescent="0.35">
      <c r="A49" s="12" t="s">
        <v>19</v>
      </c>
      <c r="B49" s="12" t="s">
        <v>873</v>
      </c>
      <c r="C49" s="15">
        <v>7668.7289999999994</v>
      </c>
      <c r="D49" s="15">
        <v>5488.4199999999992</v>
      </c>
      <c r="E49" s="15">
        <v>2180.3090000000002</v>
      </c>
      <c r="F49" s="15">
        <v>0</v>
      </c>
    </row>
    <row r="50" spans="1:6" x14ac:dyDescent="0.35">
      <c r="A50" s="12" t="s">
        <v>19</v>
      </c>
      <c r="B50" s="12" t="s">
        <v>874</v>
      </c>
      <c r="C50" s="15">
        <v>9618.1361719999986</v>
      </c>
      <c r="D50" s="15">
        <v>1883.4639719999998</v>
      </c>
      <c r="E50" s="15">
        <v>6624.4641999999985</v>
      </c>
      <c r="F50" s="15">
        <v>1110.2080000000001</v>
      </c>
    </row>
    <row r="51" spans="1:6" x14ac:dyDescent="0.35">
      <c r="A51" s="12" t="s">
        <v>19</v>
      </c>
      <c r="B51" s="12" t="s">
        <v>35</v>
      </c>
      <c r="C51" s="15">
        <v>11259.513200000001</v>
      </c>
      <c r="D51" s="15">
        <v>2044.7868000000001</v>
      </c>
      <c r="E51" s="15">
        <v>0</v>
      </c>
      <c r="F51" s="15">
        <v>9214.7263999999996</v>
      </c>
    </row>
    <row r="52" spans="1:6" x14ac:dyDescent="0.35">
      <c r="A52" s="12" t="s">
        <v>19</v>
      </c>
      <c r="B52" s="12" t="s">
        <v>36</v>
      </c>
      <c r="C52" s="15">
        <v>5165.0946859999995</v>
      </c>
      <c r="D52" s="15">
        <v>5165.0946859999995</v>
      </c>
      <c r="E52" s="15">
        <v>0</v>
      </c>
      <c r="F52" s="15">
        <v>0</v>
      </c>
    </row>
    <row r="53" spans="1:6" x14ac:dyDescent="0.35">
      <c r="A53" s="12" t="s">
        <v>19</v>
      </c>
      <c r="B53" s="12" t="s">
        <v>37</v>
      </c>
      <c r="C53" s="15">
        <v>262.60997599999996</v>
      </c>
      <c r="D53" s="15">
        <v>262.60997599999996</v>
      </c>
      <c r="E53" s="15">
        <v>0</v>
      </c>
      <c r="F53" s="15">
        <v>0</v>
      </c>
    </row>
    <row r="54" spans="1:6" x14ac:dyDescent="0.35">
      <c r="A54" s="12" t="s">
        <v>19</v>
      </c>
      <c r="B54" s="12" t="s">
        <v>875</v>
      </c>
      <c r="C54" s="15">
        <v>42558.752999999997</v>
      </c>
      <c r="D54" s="15">
        <v>16804.247149999996</v>
      </c>
      <c r="E54" s="15">
        <v>21290.430649999998</v>
      </c>
      <c r="F54" s="15">
        <v>4464.0752000000002</v>
      </c>
    </row>
    <row r="55" spans="1:6" x14ac:dyDescent="0.35">
      <c r="A55" s="12" t="s">
        <v>19</v>
      </c>
      <c r="B55" s="12" t="s">
        <v>38</v>
      </c>
      <c r="C55" s="15">
        <v>16823.295761999998</v>
      </c>
      <c r="D55" s="15">
        <v>1965.0930620000001</v>
      </c>
      <c r="E55" s="15">
        <v>14858.202699999998</v>
      </c>
      <c r="F55" s="15">
        <v>0</v>
      </c>
    </row>
    <row r="56" spans="1:6" x14ac:dyDescent="0.35">
      <c r="A56" s="12" t="s">
        <v>19</v>
      </c>
      <c r="B56" s="12" t="s">
        <v>39</v>
      </c>
      <c r="C56" s="15">
        <v>809.47016700000006</v>
      </c>
      <c r="D56" s="15">
        <v>809.47016700000006</v>
      </c>
      <c r="E56" s="15">
        <v>0</v>
      </c>
      <c r="F56" s="15">
        <v>0</v>
      </c>
    </row>
    <row r="57" spans="1:6" x14ac:dyDescent="0.35">
      <c r="A57" s="12" t="s">
        <v>19</v>
      </c>
      <c r="B57" s="12" t="s">
        <v>40</v>
      </c>
      <c r="C57" s="15">
        <v>50735.044381999993</v>
      </c>
      <c r="D57" s="15">
        <v>7956.3701900000005</v>
      </c>
      <c r="E57" s="15">
        <v>35064.094999999994</v>
      </c>
      <c r="F57" s="15">
        <v>7714.5791919999992</v>
      </c>
    </row>
    <row r="58" spans="1:6" x14ac:dyDescent="0.35">
      <c r="A58" s="12" t="s">
        <v>19</v>
      </c>
      <c r="B58" s="12" t="s">
        <v>41</v>
      </c>
      <c r="C58" s="15">
        <v>4676.3758399999997</v>
      </c>
      <c r="D58" s="15">
        <v>477.23643999999996</v>
      </c>
      <c r="E58" s="15">
        <v>3979.1473999999998</v>
      </c>
      <c r="F58" s="15">
        <v>219.99200000000002</v>
      </c>
    </row>
    <row r="59" spans="1:6" x14ac:dyDescent="0.35">
      <c r="A59" s="12" t="s">
        <v>19</v>
      </c>
      <c r="B59" s="12" t="s">
        <v>42</v>
      </c>
      <c r="C59" s="15">
        <v>24715.924572</v>
      </c>
      <c r="D59" s="15">
        <v>8075.7234719999997</v>
      </c>
      <c r="E59" s="15">
        <v>15214.469499999999</v>
      </c>
      <c r="F59" s="15">
        <v>1425.7316000000001</v>
      </c>
    </row>
    <row r="60" spans="1:6" x14ac:dyDescent="0.35">
      <c r="A60" s="12" t="s">
        <v>19</v>
      </c>
      <c r="B60" s="12" t="s">
        <v>43</v>
      </c>
      <c r="C60" s="15">
        <v>26700.971169999997</v>
      </c>
      <c r="D60" s="15">
        <v>6982.1812</v>
      </c>
      <c r="E60" s="15">
        <v>4251.5749999999998</v>
      </c>
      <c r="F60" s="15">
        <v>15467.214970000001</v>
      </c>
    </row>
    <row r="61" spans="1:6" x14ac:dyDescent="0.35">
      <c r="A61" s="12" t="s">
        <v>19</v>
      </c>
      <c r="B61" s="12" t="s">
        <v>876</v>
      </c>
      <c r="C61" s="15">
        <v>2505.3760000000002</v>
      </c>
      <c r="D61" s="15">
        <v>1641.64</v>
      </c>
      <c r="E61" s="15">
        <v>863.73599999999999</v>
      </c>
      <c r="F61" s="15">
        <v>0</v>
      </c>
    </row>
    <row r="62" spans="1:6" x14ac:dyDescent="0.35">
      <c r="A62" s="12" t="s">
        <v>19</v>
      </c>
      <c r="B62" s="12" t="s">
        <v>44</v>
      </c>
      <c r="C62" s="15">
        <v>35953.001377999994</v>
      </c>
      <c r="D62" s="15">
        <v>24595.252932000003</v>
      </c>
      <c r="E62" s="15">
        <v>8629.950499999999</v>
      </c>
      <c r="F62" s="15">
        <v>2727.7979460000001</v>
      </c>
    </row>
    <row r="63" spans="1:6" x14ac:dyDescent="0.35">
      <c r="A63" s="12" t="s">
        <v>19</v>
      </c>
      <c r="B63" s="12" t="s">
        <v>45</v>
      </c>
      <c r="C63" s="15">
        <v>12372.546670000002</v>
      </c>
      <c r="D63" s="15">
        <v>3014.03667</v>
      </c>
      <c r="E63" s="15">
        <v>0</v>
      </c>
      <c r="F63" s="15">
        <v>9358.51</v>
      </c>
    </row>
    <row r="64" spans="1:6" x14ac:dyDescent="0.35">
      <c r="A64" s="12" t="s">
        <v>19</v>
      </c>
      <c r="B64" s="12" t="s">
        <v>754</v>
      </c>
      <c r="C64" s="15">
        <v>6766.1283000000003</v>
      </c>
      <c r="D64" s="15">
        <v>5576.3742999999995</v>
      </c>
      <c r="E64" s="15">
        <v>1189.7539999999999</v>
      </c>
      <c r="F64" s="15">
        <v>0</v>
      </c>
    </row>
    <row r="65" spans="1:6" x14ac:dyDescent="0.35">
      <c r="A65" s="12" t="s">
        <v>19</v>
      </c>
      <c r="B65" s="12" t="s">
        <v>46</v>
      </c>
      <c r="C65" s="15">
        <v>76353.893329999977</v>
      </c>
      <c r="D65" s="15">
        <v>32010.332450000002</v>
      </c>
      <c r="E65" s="15">
        <v>32416.024999999994</v>
      </c>
      <c r="F65" s="15">
        <v>11927.535879999998</v>
      </c>
    </row>
    <row r="66" spans="1:6" x14ac:dyDescent="0.35">
      <c r="A66" s="12" t="s">
        <v>19</v>
      </c>
      <c r="B66" s="12" t="s">
        <v>47</v>
      </c>
      <c r="C66" s="15">
        <v>6972.2803599999997</v>
      </c>
      <c r="D66" s="15">
        <v>0</v>
      </c>
      <c r="E66" s="15">
        <v>2791.8425999999999</v>
      </c>
      <c r="F66" s="15">
        <v>4180.4377599999998</v>
      </c>
    </row>
    <row r="67" spans="1:6" x14ac:dyDescent="0.35">
      <c r="A67" s="12" t="s">
        <v>19</v>
      </c>
      <c r="B67" s="12" t="s">
        <v>877</v>
      </c>
      <c r="C67" s="15">
        <v>8484.8571199999988</v>
      </c>
      <c r="D67" s="15">
        <v>2011.6659199999997</v>
      </c>
      <c r="E67" s="15">
        <v>6473.1912000000002</v>
      </c>
      <c r="F67" s="15">
        <v>0</v>
      </c>
    </row>
    <row r="68" spans="1:6" x14ac:dyDescent="0.35">
      <c r="A68" s="12" t="s">
        <v>19</v>
      </c>
      <c r="B68" s="12" t="s">
        <v>48</v>
      </c>
      <c r="C68" s="15">
        <v>0</v>
      </c>
      <c r="D68" s="15">
        <v>0</v>
      </c>
      <c r="E68" s="15">
        <v>0</v>
      </c>
      <c r="F68" s="15">
        <v>0</v>
      </c>
    </row>
    <row r="69" spans="1:6" x14ac:dyDescent="0.35">
      <c r="A69" s="12" t="s">
        <v>19</v>
      </c>
      <c r="B69" s="12" t="s">
        <v>49</v>
      </c>
      <c r="C69" s="15">
        <v>241.96732200000002</v>
      </c>
      <c r="D69" s="15">
        <v>241.96732200000002</v>
      </c>
      <c r="E69" s="15">
        <v>0</v>
      </c>
      <c r="F69" s="15">
        <v>0</v>
      </c>
    </row>
    <row r="70" spans="1:6" x14ac:dyDescent="0.35">
      <c r="A70" s="12" t="s">
        <v>19</v>
      </c>
      <c r="B70" s="12" t="s">
        <v>755</v>
      </c>
      <c r="C70" s="15">
        <v>12015.22488</v>
      </c>
      <c r="D70" s="15">
        <v>2177.7449600000004</v>
      </c>
      <c r="E70" s="15">
        <v>8626.3439199999993</v>
      </c>
      <c r="F70" s="15">
        <v>1211.136</v>
      </c>
    </row>
    <row r="71" spans="1:6" x14ac:dyDescent="0.35">
      <c r="A71" s="12" t="s">
        <v>19</v>
      </c>
      <c r="B71" s="12" t="s">
        <v>50</v>
      </c>
      <c r="C71" s="15">
        <v>24681.319907999998</v>
      </c>
      <c r="D71" s="15">
        <v>8107.9410479999988</v>
      </c>
      <c r="E71" s="15">
        <v>16573.378859999997</v>
      </c>
      <c r="F71" s="15">
        <v>0</v>
      </c>
    </row>
    <row r="72" spans="1:6" x14ac:dyDescent="0.35">
      <c r="A72" s="12" t="s">
        <v>19</v>
      </c>
      <c r="B72" s="12" t="s">
        <v>51</v>
      </c>
      <c r="C72" s="15">
        <v>515.73051599999997</v>
      </c>
      <c r="D72" s="15">
        <v>515.73051599999997</v>
      </c>
      <c r="E72" s="15">
        <v>0</v>
      </c>
      <c r="F72" s="15">
        <v>0</v>
      </c>
    </row>
    <row r="73" spans="1:6" x14ac:dyDescent="0.35">
      <c r="A73" s="12" t="s">
        <v>19</v>
      </c>
      <c r="B73" s="12" t="s">
        <v>52</v>
      </c>
      <c r="C73" s="15">
        <v>27212.608419999997</v>
      </c>
      <c r="D73" s="15">
        <v>854.93556000000001</v>
      </c>
      <c r="E73" s="15">
        <v>23531.688859999995</v>
      </c>
      <c r="F73" s="15">
        <v>2825.9839999999999</v>
      </c>
    </row>
    <row r="74" spans="1:6" x14ac:dyDescent="0.35">
      <c r="A74" s="12" t="s">
        <v>19</v>
      </c>
      <c r="B74" s="12" t="s">
        <v>53</v>
      </c>
      <c r="C74" s="15">
        <v>578.90575000000001</v>
      </c>
      <c r="D74" s="15">
        <v>5.4440099999999996</v>
      </c>
      <c r="E74" s="15">
        <v>0</v>
      </c>
      <c r="F74" s="15">
        <v>573.46173999999996</v>
      </c>
    </row>
    <row r="75" spans="1:6" x14ac:dyDescent="0.35">
      <c r="A75" s="12" t="s">
        <v>19</v>
      </c>
      <c r="B75" s="12" t="s">
        <v>878</v>
      </c>
      <c r="C75" s="15">
        <v>3045.0001999999999</v>
      </c>
      <c r="D75" s="15">
        <v>0</v>
      </c>
      <c r="E75" s="15">
        <v>0</v>
      </c>
      <c r="F75" s="15">
        <v>3045.0001999999999</v>
      </c>
    </row>
    <row r="76" spans="1:6" x14ac:dyDescent="0.35">
      <c r="A76" s="12" t="s">
        <v>19</v>
      </c>
      <c r="B76" s="12" t="s">
        <v>54</v>
      </c>
      <c r="C76" s="15">
        <v>9179.5872600000002</v>
      </c>
      <c r="D76" s="15">
        <v>505.74680000000001</v>
      </c>
      <c r="E76" s="15">
        <v>8673.8404599999994</v>
      </c>
      <c r="F76" s="15">
        <v>0</v>
      </c>
    </row>
    <row r="77" spans="1:6" x14ac:dyDescent="0.35">
      <c r="A77" s="12" t="s">
        <v>19</v>
      </c>
      <c r="B77" s="12" t="s">
        <v>55</v>
      </c>
      <c r="C77" s="15">
        <v>5442.9801800000005</v>
      </c>
      <c r="D77" s="15">
        <v>1248.5938999999998</v>
      </c>
      <c r="E77" s="15">
        <v>1089.54908</v>
      </c>
      <c r="F77" s="15">
        <v>3104.8371999999999</v>
      </c>
    </row>
    <row r="78" spans="1:6" ht="29" x14ac:dyDescent="0.35">
      <c r="A78" s="12" t="s">
        <v>19</v>
      </c>
      <c r="B78" s="12" t="s">
        <v>756</v>
      </c>
      <c r="C78" s="15">
        <v>2568.5448160000001</v>
      </c>
      <c r="D78" s="15">
        <v>53.310815999999996</v>
      </c>
      <c r="E78" s="15">
        <v>2515.2339999999999</v>
      </c>
      <c r="F78" s="15">
        <v>0</v>
      </c>
    </row>
    <row r="79" spans="1:6" ht="29" x14ac:dyDescent="0.35">
      <c r="A79" s="12" t="s">
        <v>19</v>
      </c>
      <c r="B79" s="12" t="s">
        <v>879</v>
      </c>
      <c r="C79" s="15">
        <v>4600.4484699999994</v>
      </c>
      <c r="D79" s="15">
        <v>321.66746999999998</v>
      </c>
      <c r="E79" s="15">
        <v>1932.8209999999999</v>
      </c>
      <c r="F79" s="15">
        <v>2345.96</v>
      </c>
    </row>
    <row r="80" spans="1:6" x14ac:dyDescent="0.35">
      <c r="A80" s="12" t="s">
        <v>19</v>
      </c>
      <c r="B80" s="12" t="s">
        <v>827</v>
      </c>
      <c r="C80" s="16"/>
      <c r="D80" s="16"/>
      <c r="E80" s="16"/>
      <c r="F80" s="16"/>
    </row>
    <row r="81" spans="1:6" x14ac:dyDescent="0.35">
      <c r="A81" s="12" t="s">
        <v>19</v>
      </c>
      <c r="B81" s="12" t="s">
        <v>56</v>
      </c>
      <c r="C81" s="15">
        <v>19919.043710000002</v>
      </c>
      <c r="D81" s="15">
        <v>5619.9172100000005</v>
      </c>
      <c r="E81" s="15">
        <v>11795.242499999998</v>
      </c>
      <c r="F81" s="15">
        <v>2503.884</v>
      </c>
    </row>
    <row r="82" spans="1:6" x14ac:dyDescent="0.35">
      <c r="A82" s="12" t="s">
        <v>19</v>
      </c>
      <c r="B82" s="12" t="s">
        <v>57</v>
      </c>
      <c r="C82" s="15">
        <v>11254.766800000001</v>
      </c>
      <c r="D82" s="15">
        <v>1185.8568</v>
      </c>
      <c r="E82" s="15">
        <v>4013.2300000000005</v>
      </c>
      <c r="F82" s="15">
        <v>6055.68</v>
      </c>
    </row>
    <row r="83" spans="1:6" x14ac:dyDescent="0.35">
      <c r="A83" s="12" t="s">
        <v>19</v>
      </c>
      <c r="B83" s="12" t="s">
        <v>880</v>
      </c>
      <c r="C83" s="15">
        <v>31151.683527999998</v>
      </c>
      <c r="D83" s="15">
        <v>3040.7073679999994</v>
      </c>
      <c r="E83" s="15">
        <v>18866.181</v>
      </c>
      <c r="F83" s="15">
        <v>9244.7951599999997</v>
      </c>
    </row>
    <row r="84" spans="1:6" x14ac:dyDescent="0.35">
      <c r="A84" s="12" t="s">
        <v>19</v>
      </c>
      <c r="B84" s="12" t="s">
        <v>58</v>
      </c>
      <c r="C84" s="15">
        <v>956.08715649999999</v>
      </c>
      <c r="D84" s="15">
        <v>956.08715649999999</v>
      </c>
      <c r="E84" s="15">
        <v>0</v>
      </c>
      <c r="F84" s="15">
        <v>0</v>
      </c>
    </row>
    <row r="85" spans="1:6" x14ac:dyDescent="0.35">
      <c r="A85" s="12" t="s">
        <v>19</v>
      </c>
      <c r="B85" s="12" t="s">
        <v>881</v>
      </c>
      <c r="C85" s="15">
        <v>63084.930418000004</v>
      </c>
      <c r="D85" s="15">
        <v>1180.1585680000001</v>
      </c>
      <c r="E85" s="15">
        <v>42039.823850000001</v>
      </c>
      <c r="F85" s="15">
        <v>19864.948</v>
      </c>
    </row>
    <row r="86" spans="1:6" x14ac:dyDescent="0.35">
      <c r="A86" s="12" t="s">
        <v>19</v>
      </c>
      <c r="B86" s="12" t="s">
        <v>59</v>
      </c>
      <c r="C86" s="15">
        <v>8315.1822200000006</v>
      </c>
      <c r="D86" s="15">
        <v>2220.4462799999997</v>
      </c>
      <c r="E86" s="15">
        <v>3959.8484999999996</v>
      </c>
      <c r="F86" s="15">
        <v>2134.88744</v>
      </c>
    </row>
    <row r="87" spans="1:6" x14ac:dyDescent="0.35">
      <c r="A87" s="12" t="s">
        <v>19</v>
      </c>
      <c r="B87" s="12" t="s">
        <v>60</v>
      </c>
      <c r="C87" s="15">
        <v>4976.9451500000005</v>
      </c>
      <c r="D87" s="15">
        <v>929.32375999999999</v>
      </c>
      <c r="E87" s="15">
        <v>3827.6293899999996</v>
      </c>
      <c r="F87" s="15">
        <v>219.99200000000002</v>
      </c>
    </row>
    <row r="88" spans="1:6" x14ac:dyDescent="0.35">
      <c r="A88" s="12" t="s">
        <v>19</v>
      </c>
      <c r="B88" s="12" t="s">
        <v>61</v>
      </c>
      <c r="C88" s="15">
        <v>19758.797972000004</v>
      </c>
      <c r="D88" s="15">
        <v>7982.8676720000003</v>
      </c>
      <c r="E88" s="15">
        <v>2861.2674999999999</v>
      </c>
      <c r="F88" s="15">
        <v>8914.6628000000001</v>
      </c>
    </row>
    <row r="89" spans="1:6" x14ac:dyDescent="0.35">
      <c r="A89" s="12" t="s">
        <v>19</v>
      </c>
      <c r="B89" s="12" t="s">
        <v>62</v>
      </c>
      <c r="C89" s="15">
        <v>2528.7962000000002</v>
      </c>
      <c r="D89" s="15">
        <v>2528.7962000000002</v>
      </c>
      <c r="E89" s="15">
        <v>0</v>
      </c>
      <c r="F89" s="15">
        <v>0</v>
      </c>
    </row>
    <row r="90" spans="1:6" x14ac:dyDescent="0.35">
      <c r="A90" s="12" t="s">
        <v>19</v>
      </c>
      <c r="B90" s="12" t="s">
        <v>63</v>
      </c>
      <c r="C90" s="15">
        <v>22461.600899999994</v>
      </c>
      <c r="D90" s="15">
        <v>6867.6229000000003</v>
      </c>
      <c r="E90" s="15">
        <v>13676.345999999998</v>
      </c>
      <c r="F90" s="15">
        <v>1917.6320000000001</v>
      </c>
    </row>
    <row r="91" spans="1:6" x14ac:dyDescent="0.35">
      <c r="A91" s="12" t="s">
        <v>19</v>
      </c>
      <c r="B91" s="12" t="s">
        <v>64</v>
      </c>
      <c r="C91" s="15">
        <v>35651.326653999997</v>
      </c>
      <c r="D91" s="15">
        <v>1366.4316039999999</v>
      </c>
      <c r="E91" s="15">
        <v>34284.895049999992</v>
      </c>
      <c r="F91" s="15">
        <v>0</v>
      </c>
    </row>
    <row r="92" spans="1:6" x14ac:dyDescent="0.35">
      <c r="A92" s="12" t="s">
        <v>19</v>
      </c>
      <c r="B92" s="12" t="s">
        <v>828</v>
      </c>
      <c r="C92" s="16"/>
      <c r="D92" s="16"/>
      <c r="E92" s="16"/>
      <c r="F92" s="16"/>
    </row>
    <row r="93" spans="1:6" x14ac:dyDescent="0.35">
      <c r="A93" s="12" t="s">
        <v>19</v>
      </c>
      <c r="B93" s="12" t="s">
        <v>65</v>
      </c>
      <c r="C93" s="15">
        <v>26715.377311999997</v>
      </c>
      <c r="D93" s="15">
        <v>15414.363660000001</v>
      </c>
      <c r="E93" s="15">
        <v>6850.6119999999992</v>
      </c>
      <c r="F93" s="15">
        <v>4450.4016520000005</v>
      </c>
    </row>
    <row r="94" spans="1:6" x14ac:dyDescent="0.35">
      <c r="A94" s="12" t="s">
        <v>19</v>
      </c>
      <c r="B94" s="12" t="s">
        <v>66</v>
      </c>
      <c r="C94" s="15">
        <v>16528.484709999997</v>
      </c>
      <c r="D94" s="15">
        <v>9247.0632099999984</v>
      </c>
      <c r="E94" s="15">
        <v>7281.4214999999995</v>
      </c>
      <c r="F94" s="15">
        <v>0</v>
      </c>
    </row>
    <row r="95" spans="1:6" x14ac:dyDescent="0.35">
      <c r="A95" s="12" t="s">
        <v>19</v>
      </c>
      <c r="B95" s="12" t="s">
        <v>67</v>
      </c>
      <c r="C95" s="15">
        <v>2488.1475</v>
      </c>
      <c r="D95" s="15">
        <v>265.29750000000001</v>
      </c>
      <c r="E95" s="15">
        <v>2222.85</v>
      </c>
      <c r="F95" s="15">
        <v>0</v>
      </c>
    </row>
    <row r="96" spans="1:6" x14ac:dyDescent="0.35">
      <c r="A96" s="12" t="s">
        <v>68</v>
      </c>
      <c r="B96" s="12" t="s">
        <v>757</v>
      </c>
      <c r="C96" s="15">
        <v>9487.232</v>
      </c>
      <c r="D96" s="15">
        <v>0</v>
      </c>
      <c r="E96" s="15">
        <v>0</v>
      </c>
      <c r="F96" s="15">
        <v>9487.232</v>
      </c>
    </row>
    <row r="97" spans="1:6" x14ac:dyDescent="0.35">
      <c r="A97" s="12" t="s">
        <v>68</v>
      </c>
      <c r="B97" s="12" t="s">
        <v>829</v>
      </c>
      <c r="C97" s="16"/>
      <c r="D97" s="16"/>
      <c r="E97" s="16"/>
      <c r="F97" s="16"/>
    </row>
    <row r="98" spans="1:6" x14ac:dyDescent="0.35">
      <c r="A98" s="12" t="s">
        <v>68</v>
      </c>
      <c r="B98" s="12" t="s">
        <v>69</v>
      </c>
      <c r="C98" s="15">
        <v>10.999599999999999</v>
      </c>
      <c r="D98" s="15">
        <v>0</v>
      </c>
      <c r="E98" s="15">
        <v>0</v>
      </c>
      <c r="F98" s="15">
        <v>10.999599999999999</v>
      </c>
    </row>
    <row r="99" spans="1:6" x14ac:dyDescent="0.35">
      <c r="A99" s="12" t="s">
        <v>68</v>
      </c>
      <c r="B99" s="12" t="s">
        <v>758</v>
      </c>
      <c r="C99" s="15">
        <v>21522.775789999996</v>
      </c>
      <c r="D99" s="15">
        <v>5440.2219900000009</v>
      </c>
      <c r="E99" s="15">
        <v>783.29</v>
      </c>
      <c r="F99" s="15">
        <v>15299.263800000002</v>
      </c>
    </row>
    <row r="100" spans="1:6" x14ac:dyDescent="0.35">
      <c r="A100" s="12" t="s">
        <v>68</v>
      </c>
      <c r="B100" s="12" t="s">
        <v>759</v>
      </c>
      <c r="C100" s="15">
        <v>44055.93742200001</v>
      </c>
      <c r="D100" s="15">
        <v>144.80662999999998</v>
      </c>
      <c r="E100" s="15">
        <v>0</v>
      </c>
      <c r="F100" s="15">
        <v>43911.130792000004</v>
      </c>
    </row>
    <row r="101" spans="1:6" x14ac:dyDescent="0.35">
      <c r="A101" s="12" t="s">
        <v>68</v>
      </c>
      <c r="B101" s="12" t="s">
        <v>70</v>
      </c>
      <c r="C101" s="15">
        <v>513.98559999999986</v>
      </c>
      <c r="D101" s="15">
        <v>513.98559999999986</v>
      </c>
      <c r="E101" s="15">
        <v>0</v>
      </c>
      <c r="F101" s="15">
        <v>0</v>
      </c>
    </row>
    <row r="102" spans="1:6" x14ac:dyDescent="0.35">
      <c r="A102" s="12" t="s">
        <v>68</v>
      </c>
      <c r="B102" s="12" t="s">
        <v>71</v>
      </c>
      <c r="C102" s="15">
        <v>2743.0821999999998</v>
      </c>
      <c r="D102" s="15">
        <v>1570.1021999999998</v>
      </c>
      <c r="E102" s="15">
        <v>0</v>
      </c>
      <c r="F102" s="15">
        <v>1172.98</v>
      </c>
    </row>
    <row r="103" spans="1:6" x14ac:dyDescent="0.35">
      <c r="A103" s="12" t="s">
        <v>68</v>
      </c>
      <c r="B103" s="12" t="s">
        <v>72</v>
      </c>
      <c r="C103" s="15">
        <v>7808.4902519999996</v>
      </c>
      <c r="D103" s="15">
        <v>3378.3685</v>
      </c>
      <c r="E103" s="15">
        <v>954.76699999999994</v>
      </c>
      <c r="F103" s="15">
        <v>3475.3547519999997</v>
      </c>
    </row>
    <row r="104" spans="1:6" x14ac:dyDescent="0.35">
      <c r="A104" s="12" t="s">
        <v>68</v>
      </c>
      <c r="B104" s="12" t="s">
        <v>760</v>
      </c>
      <c r="C104" s="15">
        <v>11510.794877</v>
      </c>
      <c r="D104" s="15">
        <v>4380.2464520000003</v>
      </c>
      <c r="E104" s="15">
        <v>0</v>
      </c>
      <c r="F104" s="15">
        <v>7130.548425</v>
      </c>
    </row>
    <row r="105" spans="1:6" x14ac:dyDescent="0.35">
      <c r="A105" s="12" t="s">
        <v>68</v>
      </c>
      <c r="B105" s="12" t="s">
        <v>73</v>
      </c>
      <c r="C105" s="15">
        <v>214.65631999999999</v>
      </c>
      <c r="D105" s="15">
        <v>214.65631999999999</v>
      </c>
      <c r="E105" s="15">
        <v>0</v>
      </c>
      <c r="F105" s="15">
        <v>0</v>
      </c>
    </row>
    <row r="106" spans="1:6" x14ac:dyDescent="0.35">
      <c r="A106" s="12" t="s">
        <v>68</v>
      </c>
      <c r="B106" s="12" t="s">
        <v>882</v>
      </c>
      <c r="C106" s="15">
        <v>3901.7843520000001</v>
      </c>
      <c r="D106" s="15">
        <v>23.023440000000001</v>
      </c>
      <c r="E106" s="15">
        <v>0</v>
      </c>
      <c r="F106" s="15">
        <v>3878.7609120000002</v>
      </c>
    </row>
    <row r="107" spans="1:6" x14ac:dyDescent="0.35">
      <c r="A107" s="12" t="s">
        <v>68</v>
      </c>
      <c r="B107" s="12" t="s">
        <v>761</v>
      </c>
      <c r="C107" s="15">
        <v>604.68786799999998</v>
      </c>
      <c r="D107" s="15">
        <v>564.31666799999994</v>
      </c>
      <c r="E107" s="15">
        <v>0</v>
      </c>
      <c r="F107" s="15">
        <v>40.371200000000002</v>
      </c>
    </row>
    <row r="108" spans="1:6" x14ac:dyDescent="0.35">
      <c r="A108" s="12" t="s">
        <v>68</v>
      </c>
      <c r="B108" s="12" t="s">
        <v>74</v>
      </c>
      <c r="C108" s="15">
        <v>4794.0177140000005</v>
      </c>
      <c r="D108" s="15">
        <v>14.517713999999998</v>
      </c>
      <c r="E108" s="15">
        <v>0</v>
      </c>
      <c r="F108" s="15">
        <v>4779.5000000000009</v>
      </c>
    </row>
    <row r="109" spans="1:6" x14ac:dyDescent="0.35">
      <c r="A109" s="12" t="s">
        <v>68</v>
      </c>
      <c r="B109" s="12" t="s">
        <v>830</v>
      </c>
      <c r="C109" s="16"/>
      <c r="D109" s="16"/>
      <c r="E109" s="16"/>
      <c r="F109" s="16"/>
    </row>
    <row r="110" spans="1:6" ht="29" x14ac:dyDescent="0.35">
      <c r="A110" s="12" t="s">
        <v>68</v>
      </c>
      <c r="B110" s="12" t="s">
        <v>831</v>
      </c>
      <c r="C110" s="16"/>
      <c r="D110" s="16"/>
      <c r="E110" s="16"/>
      <c r="F110" s="16"/>
    </row>
    <row r="111" spans="1:6" x14ac:dyDescent="0.35">
      <c r="A111" s="12" t="s">
        <v>68</v>
      </c>
      <c r="B111" s="12" t="s">
        <v>75</v>
      </c>
      <c r="C111" s="15">
        <v>7350.1949999999997</v>
      </c>
      <c r="D111" s="15">
        <v>7350.1949999999997</v>
      </c>
      <c r="E111" s="15">
        <v>0</v>
      </c>
      <c r="F111" s="15">
        <v>0</v>
      </c>
    </row>
    <row r="112" spans="1:6" x14ac:dyDescent="0.35">
      <c r="A112" s="12" t="s">
        <v>68</v>
      </c>
      <c r="B112" s="12" t="s">
        <v>883</v>
      </c>
      <c r="C112" s="15">
        <v>36217.017888000002</v>
      </c>
      <c r="D112" s="15">
        <v>15086.894728000001</v>
      </c>
      <c r="E112" s="15">
        <v>0</v>
      </c>
      <c r="F112" s="15">
        <v>21130.123159999999</v>
      </c>
    </row>
    <row r="113" spans="1:6" x14ac:dyDescent="0.35">
      <c r="A113" s="12" t="s">
        <v>68</v>
      </c>
      <c r="B113" s="12" t="s">
        <v>76</v>
      </c>
      <c r="C113" s="15">
        <v>3603.1296000000002</v>
      </c>
      <c r="D113" s="15">
        <v>0</v>
      </c>
      <c r="E113" s="15">
        <v>0</v>
      </c>
      <c r="F113" s="15">
        <v>3603.1296000000002</v>
      </c>
    </row>
    <row r="114" spans="1:6" x14ac:dyDescent="0.35">
      <c r="A114" s="12" t="s">
        <v>68</v>
      </c>
      <c r="B114" s="12" t="s">
        <v>77</v>
      </c>
      <c r="C114" s="15">
        <v>99.30098000000001</v>
      </c>
      <c r="D114" s="15">
        <v>7.2117000000000004</v>
      </c>
      <c r="E114" s="15">
        <v>0</v>
      </c>
      <c r="F114" s="15">
        <v>92.089280000000002</v>
      </c>
    </row>
    <row r="115" spans="1:6" x14ac:dyDescent="0.35">
      <c r="A115" s="12" t="s">
        <v>68</v>
      </c>
      <c r="B115" s="12" t="s">
        <v>762</v>
      </c>
      <c r="C115" s="15">
        <v>5260.99064</v>
      </c>
      <c r="D115" s="15">
        <v>240.82332</v>
      </c>
      <c r="E115" s="15">
        <v>2781.7379999999998</v>
      </c>
      <c r="F115" s="15">
        <v>2238.4293200000002</v>
      </c>
    </row>
    <row r="116" spans="1:6" x14ac:dyDescent="0.35">
      <c r="A116" s="12" t="s">
        <v>68</v>
      </c>
      <c r="B116" s="12" t="s">
        <v>832</v>
      </c>
      <c r="C116" s="16"/>
      <c r="D116" s="16"/>
      <c r="E116" s="16"/>
      <c r="F116" s="16"/>
    </row>
    <row r="117" spans="1:6" ht="29" x14ac:dyDescent="0.35">
      <c r="A117" s="12" t="s">
        <v>68</v>
      </c>
      <c r="B117" s="12" t="s">
        <v>78</v>
      </c>
      <c r="C117" s="15">
        <v>726.07552999999996</v>
      </c>
      <c r="D117" s="15">
        <v>640.28672999999992</v>
      </c>
      <c r="E117" s="15">
        <v>0</v>
      </c>
      <c r="F117" s="15">
        <v>85.788799999999995</v>
      </c>
    </row>
    <row r="118" spans="1:6" x14ac:dyDescent="0.35">
      <c r="A118" s="12" t="s">
        <v>68</v>
      </c>
      <c r="B118" s="12" t="s">
        <v>79</v>
      </c>
      <c r="C118" s="15">
        <v>6463.4229039999991</v>
      </c>
      <c r="D118" s="15">
        <v>2612.1876600000005</v>
      </c>
      <c r="E118" s="15">
        <v>0</v>
      </c>
      <c r="F118" s="15">
        <v>3851.2352439999995</v>
      </c>
    </row>
    <row r="119" spans="1:6" x14ac:dyDescent="0.35">
      <c r="A119" s="12" t="s">
        <v>68</v>
      </c>
      <c r="B119" s="12" t="s">
        <v>80</v>
      </c>
      <c r="C119" s="15">
        <v>591.42844599999989</v>
      </c>
      <c r="D119" s="15">
        <v>591.42844599999989</v>
      </c>
      <c r="E119" s="15">
        <v>0</v>
      </c>
      <c r="F119" s="15">
        <v>0</v>
      </c>
    </row>
    <row r="120" spans="1:6" x14ac:dyDescent="0.35">
      <c r="A120" s="12" t="s">
        <v>68</v>
      </c>
      <c r="B120" s="12" t="s">
        <v>81</v>
      </c>
      <c r="C120" s="15">
        <v>7226.1870020000006</v>
      </c>
      <c r="D120" s="15">
        <v>1666.5995859999998</v>
      </c>
      <c r="E120" s="15">
        <v>2107.953</v>
      </c>
      <c r="F120" s="15">
        <v>3451.6344159999999</v>
      </c>
    </row>
    <row r="121" spans="1:6" x14ac:dyDescent="0.35">
      <c r="A121" s="12" t="s">
        <v>68</v>
      </c>
      <c r="B121" s="12" t="s">
        <v>884</v>
      </c>
      <c r="C121" s="15">
        <v>2861.8381979999999</v>
      </c>
      <c r="D121" s="15">
        <v>2861.8381979999999</v>
      </c>
      <c r="E121" s="15">
        <v>0</v>
      </c>
      <c r="F121" s="15">
        <v>0</v>
      </c>
    </row>
    <row r="122" spans="1:6" x14ac:dyDescent="0.35">
      <c r="A122" s="12" t="s">
        <v>68</v>
      </c>
      <c r="B122" s="12" t="s">
        <v>763</v>
      </c>
      <c r="C122" s="15">
        <v>5100.5920000000006</v>
      </c>
      <c r="D122" s="15">
        <v>5100.5920000000006</v>
      </c>
      <c r="E122" s="15">
        <v>0</v>
      </c>
      <c r="F122" s="15">
        <v>0</v>
      </c>
    </row>
    <row r="123" spans="1:6" x14ac:dyDescent="0.35">
      <c r="A123" s="12" t="s">
        <v>82</v>
      </c>
      <c r="B123" s="12" t="s">
        <v>710</v>
      </c>
      <c r="C123" s="15">
        <v>3336.1010371000002</v>
      </c>
      <c r="D123" s="15">
        <v>3336.1010371000002</v>
      </c>
      <c r="E123" s="15">
        <v>0</v>
      </c>
      <c r="F123" s="15">
        <v>0</v>
      </c>
    </row>
    <row r="124" spans="1:6" x14ac:dyDescent="0.35">
      <c r="A124" s="12" t="s">
        <v>82</v>
      </c>
      <c r="B124" s="12" t="s">
        <v>712</v>
      </c>
      <c r="C124" s="15">
        <v>818.62912200000005</v>
      </c>
      <c r="D124" s="15">
        <v>818.62912200000005</v>
      </c>
      <c r="E124" s="15">
        <v>0</v>
      </c>
      <c r="F124" s="15">
        <v>0</v>
      </c>
    </row>
    <row r="125" spans="1:6" x14ac:dyDescent="0.35">
      <c r="A125" s="12" t="s">
        <v>82</v>
      </c>
      <c r="B125" s="12" t="s">
        <v>83</v>
      </c>
      <c r="C125" s="15">
        <v>67063.665861999994</v>
      </c>
      <c r="D125" s="15">
        <v>25685.208365999999</v>
      </c>
      <c r="E125" s="15">
        <v>32395.159000000003</v>
      </c>
      <c r="F125" s="15">
        <v>8983.2984959999994</v>
      </c>
    </row>
    <row r="126" spans="1:6" x14ac:dyDescent="0.35">
      <c r="A126" s="12" t="s">
        <v>82</v>
      </c>
      <c r="B126" s="12" t="s">
        <v>717</v>
      </c>
      <c r="C126" s="15">
        <v>8848.4726607000011</v>
      </c>
      <c r="D126" s="15">
        <v>8848.4726607000011</v>
      </c>
      <c r="E126" s="15">
        <v>0</v>
      </c>
      <c r="F126" s="15">
        <v>0</v>
      </c>
    </row>
    <row r="127" spans="1:6" x14ac:dyDescent="0.35">
      <c r="A127" s="12" t="s">
        <v>82</v>
      </c>
      <c r="B127" s="12" t="s">
        <v>84</v>
      </c>
      <c r="C127" s="15">
        <v>717.52969600000006</v>
      </c>
      <c r="D127" s="15">
        <v>480.85353600000008</v>
      </c>
      <c r="E127" s="15">
        <v>0</v>
      </c>
      <c r="F127" s="15">
        <v>236.67616000000001</v>
      </c>
    </row>
    <row r="128" spans="1:6" x14ac:dyDescent="0.35">
      <c r="A128" s="12" t="s">
        <v>82</v>
      </c>
      <c r="B128" s="12" t="s">
        <v>764</v>
      </c>
      <c r="C128" s="15">
        <v>22481.434348999999</v>
      </c>
      <c r="D128" s="15">
        <v>12152.015124</v>
      </c>
      <c r="E128" s="15">
        <v>5885.26</v>
      </c>
      <c r="F128" s="15">
        <v>4444.1592250000003</v>
      </c>
    </row>
    <row r="129" spans="1:6" x14ac:dyDescent="0.35">
      <c r="A129" s="12" t="s">
        <v>82</v>
      </c>
      <c r="B129" s="12" t="s">
        <v>85</v>
      </c>
      <c r="C129" s="15">
        <v>2826.7230581000003</v>
      </c>
      <c r="D129" s="15">
        <v>2826.7230581000003</v>
      </c>
      <c r="E129" s="15">
        <v>0</v>
      </c>
      <c r="F129" s="15">
        <v>0</v>
      </c>
    </row>
    <row r="130" spans="1:6" x14ac:dyDescent="0.35">
      <c r="A130" s="12" t="s">
        <v>82</v>
      </c>
      <c r="B130" s="12" t="s">
        <v>721</v>
      </c>
      <c r="C130" s="15">
        <v>8436.7159797000004</v>
      </c>
      <c r="D130" s="15">
        <v>8436.7159797000004</v>
      </c>
      <c r="E130" s="15">
        <v>0</v>
      </c>
      <c r="F130" s="15">
        <v>0</v>
      </c>
    </row>
    <row r="131" spans="1:6" x14ac:dyDescent="0.35">
      <c r="A131" s="12" t="s">
        <v>82</v>
      </c>
      <c r="B131" s="12" t="s">
        <v>727</v>
      </c>
      <c r="C131" s="15">
        <v>2196.1971295000003</v>
      </c>
      <c r="D131" s="15">
        <v>2196.1971295000003</v>
      </c>
      <c r="E131" s="15">
        <v>0</v>
      </c>
      <c r="F131" s="15">
        <v>0</v>
      </c>
    </row>
    <row r="132" spans="1:6" x14ac:dyDescent="0.35">
      <c r="A132" s="12" t="s">
        <v>82</v>
      </c>
      <c r="B132" s="12" t="s">
        <v>732</v>
      </c>
      <c r="C132" s="15">
        <v>28394.281490799996</v>
      </c>
      <c r="D132" s="15">
        <v>18678.359562799993</v>
      </c>
      <c r="E132" s="15">
        <v>3016.7249999999999</v>
      </c>
      <c r="F132" s="15">
        <v>6699.1969280000003</v>
      </c>
    </row>
    <row r="133" spans="1:6" x14ac:dyDescent="0.35">
      <c r="A133" s="12" t="s">
        <v>82</v>
      </c>
      <c r="B133" s="12" t="s">
        <v>86</v>
      </c>
      <c r="C133" s="15">
        <v>17038.149141999998</v>
      </c>
      <c r="D133" s="15">
        <v>15728.122142</v>
      </c>
      <c r="E133" s="15">
        <v>815.04499999999996</v>
      </c>
      <c r="F133" s="15">
        <v>494.98200000000003</v>
      </c>
    </row>
    <row r="134" spans="1:6" x14ac:dyDescent="0.35">
      <c r="A134" s="12" t="s">
        <v>82</v>
      </c>
      <c r="B134" s="12" t="s">
        <v>736</v>
      </c>
      <c r="C134" s="15">
        <v>10300.746685400001</v>
      </c>
      <c r="D134" s="15">
        <v>6260.8767853999989</v>
      </c>
      <c r="E134" s="15">
        <v>0</v>
      </c>
      <c r="F134" s="15">
        <v>4039.8698999999997</v>
      </c>
    </row>
    <row r="135" spans="1:6" x14ac:dyDescent="0.35">
      <c r="A135" s="12" t="s">
        <v>82</v>
      </c>
      <c r="B135" s="12" t="s">
        <v>87</v>
      </c>
      <c r="C135" s="15">
        <v>41556.158871999993</v>
      </c>
      <c r="D135" s="15">
        <v>16705.707171999999</v>
      </c>
      <c r="E135" s="15">
        <v>10720.5317</v>
      </c>
      <c r="F135" s="15">
        <v>14129.919999999998</v>
      </c>
    </row>
    <row r="136" spans="1:6" x14ac:dyDescent="0.35">
      <c r="A136" s="12" t="s">
        <v>82</v>
      </c>
      <c r="B136" s="12" t="s">
        <v>88</v>
      </c>
      <c r="C136" s="15">
        <v>2060.9729075</v>
      </c>
      <c r="D136" s="15">
        <v>2060.9729075</v>
      </c>
      <c r="E136" s="15">
        <v>0</v>
      </c>
      <c r="F136" s="15">
        <v>0</v>
      </c>
    </row>
    <row r="137" spans="1:6" x14ac:dyDescent="0.35">
      <c r="A137" s="12" t="s">
        <v>82</v>
      </c>
      <c r="B137" s="12" t="s">
        <v>89</v>
      </c>
      <c r="C137" s="15">
        <v>39170.767545800001</v>
      </c>
      <c r="D137" s="15">
        <v>31335.537545800009</v>
      </c>
      <c r="E137" s="15">
        <v>7835.23</v>
      </c>
      <c r="F137" s="15">
        <v>0</v>
      </c>
    </row>
    <row r="138" spans="1:6" x14ac:dyDescent="0.35">
      <c r="A138" s="12" t="s">
        <v>82</v>
      </c>
      <c r="B138" s="12" t="s">
        <v>90</v>
      </c>
      <c r="C138" s="15">
        <v>20352.80484790001</v>
      </c>
      <c r="D138" s="15">
        <v>20351.40476790001</v>
      </c>
      <c r="E138" s="15">
        <v>0</v>
      </c>
      <c r="F138" s="15">
        <v>1.40008</v>
      </c>
    </row>
    <row r="139" spans="1:6" x14ac:dyDescent="0.35">
      <c r="A139" s="12" t="s">
        <v>82</v>
      </c>
      <c r="B139" s="12" t="s">
        <v>91</v>
      </c>
      <c r="C139" s="15">
        <v>7301.9419985000004</v>
      </c>
      <c r="D139" s="15">
        <v>7301.9419985000004</v>
      </c>
      <c r="E139" s="15">
        <v>0</v>
      </c>
      <c r="F139" s="15">
        <v>0</v>
      </c>
    </row>
    <row r="140" spans="1:6" x14ac:dyDescent="0.35">
      <c r="A140" s="12" t="s">
        <v>82</v>
      </c>
      <c r="B140" s="12" t="s">
        <v>92</v>
      </c>
      <c r="C140" s="15">
        <v>10364.226397500004</v>
      </c>
      <c r="D140" s="15">
        <v>10360.926517500006</v>
      </c>
      <c r="E140" s="15">
        <v>0</v>
      </c>
      <c r="F140" s="15">
        <v>3.2998799999999999</v>
      </c>
    </row>
    <row r="141" spans="1:6" x14ac:dyDescent="0.35">
      <c r="A141" s="12" t="s">
        <v>82</v>
      </c>
      <c r="B141" s="12" t="s">
        <v>748</v>
      </c>
      <c r="C141" s="15">
        <v>2588.7989175000007</v>
      </c>
      <c r="D141" s="15">
        <v>2588.7989175000007</v>
      </c>
      <c r="E141" s="15">
        <v>0</v>
      </c>
      <c r="F141" s="15">
        <v>0</v>
      </c>
    </row>
    <row r="142" spans="1:6" x14ac:dyDescent="0.35">
      <c r="A142" s="12" t="s">
        <v>93</v>
      </c>
      <c r="B142" s="12" t="s">
        <v>94</v>
      </c>
      <c r="C142" s="15">
        <v>17332.809060999996</v>
      </c>
      <c r="D142" s="15">
        <v>15950.709061</v>
      </c>
      <c r="E142" s="15">
        <v>1382.1000000000001</v>
      </c>
      <c r="F142" s="15">
        <v>0</v>
      </c>
    </row>
    <row r="143" spans="1:6" x14ac:dyDescent="0.35">
      <c r="A143" s="12" t="s">
        <v>93</v>
      </c>
      <c r="B143" s="12" t="s">
        <v>745</v>
      </c>
      <c r="C143" s="15">
        <v>13235.377981999998</v>
      </c>
      <c r="D143" s="15">
        <v>13235.377981999998</v>
      </c>
      <c r="E143" s="15">
        <v>0</v>
      </c>
      <c r="F143" s="15">
        <v>0</v>
      </c>
    </row>
    <row r="144" spans="1:6" x14ac:dyDescent="0.35">
      <c r="A144" s="12" t="s">
        <v>93</v>
      </c>
      <c r="B144" s="12" t="s">
        <v>95</v>
      </c>
      <c r="C144" s="15">
        <v>5002.6480665000008</v>
      </c>
      <c r="D144" s="15">
        <v>5002.6480665000008</v>
      </c>
      <c r="E144" s="15">
        <v>0</v>
      </c>
      <c r="F144" s="15">
        <v>0</v>
      </c>
    </row>
    <row r="145" spans="1:6" x14ac:dyDescent="0.35">
      <c r="A145" s="12" t="s">
        <v>96</v>
      </c>
      <c r="B145" s="12" t="s">
        <v>97</v>
      </c>
      <c r="C145" s="15">
        <v>12612.817752000001</v>
      </c>
      <c r="D145" s="15">
        <v>501.45775200000008</v>
      </c>
      <c r="E145" s="15">
        <v>0</v>
      </c>
      <c r="F145" s="15">
        <v>12111.36</v>
      </c>
    </row>
    <row r="146" spans="1:6" x14ac:dyDescent="0.35">
      <c r="A146" s="12" t="s">
        <v>96</v>
      </c>
      <c r="B146" s="12" t="s">
        <v>98</v>
      </c>
      <c r="C146" s="15">
        <v>8756.460509999999</v>
      </c>
      <c r="D146" s="15">
        <v>3743.4045099999994</v>
      </c>
      <c r="E146" s="15">
        <v>5013.0559999999996</v>
      </c>
      <c r="F146" s="15">
        <v>0</v>
      </c>
    </row>
    <row r="147" spans="1:6" x14ac:dyDescent="0.35">
      <c r="A147" s="12" t="s">
        <v>96</v>
      </c>
      <c r="B147" s="12" t="s">
        <v>99</v>
      </c>
      <c r="C147" s="15">
        <v>1683.5764100000001</v>
      </c>
      <c r="D147" s="15">
        <v>1625.9224220000001</v>
      </c>
      <c r="E147" s="15">
        <v>0</v>
      </c>
      <c r="F147" s="15">
        <v>57.653988000000005</v>
      </c>
    </row>
    <row r="148" spans="1:6" x14ac:dyDescent="0.35">
      <c r="A148" s="12" t="s">
        <v>96</v>
      </c>
      <c r="B148" s="12" t="s">
        <v>100</v>
      </c>
      <c r="C148" s="15">
        <v>287.92146599999995</v>
      </c>
      <c r="D148" s="15">
        <v>208.72434599999997</v>
      </c>
      <c r="E148" s="15">
        <v>0</v>
      </c>
      <c r="F148" s="15">
        <v>79.197119999999998</v>
      </c>
    </row>
    <row r="149" spans="1:6" x14ac:dyDescent="0.35">
      <c r="A149" s="12" t="s">
        <v>96</v>
      </c>
      <c r="B149" s="12" t="s">
        <v>101</v>
      </c>
      <c r="C149" s="15">
        <v>10168.103520000001</v>
      </c>
      <c r="D149" s="15">
        <v>4011.2855199999995</v>
      </c>
      <c r="E149" s="15">
        <v>6156.8180000000002</v>
      </c>
      <c r="F149" s="15">
        <v>0</v>
      </c>
    </row>
    <row r="150" spans="1:6" x14ac:dyDescent="0.35">
      <c r="A150" s="12" t="s">
        <v>96</v>
      </c>
      <c r="B150" s="12" t="s">
        <v>102</v>
      </c>
      <c r="C150" s="15">
        <v>28886.432929999999</v>
      </c>
      <c r="D150" s="15">
        <v>8666.93217</v>
      </c>
      <c r="E150" s="15">
        <v>18436.4656</v>
      </c>
      <c r="F150" s="15">
        <v>1783.0351599999999</v>
      </c>
    </row>
    <row r="151" spans="1:6" x14ac:dyDescent="0.35">
      <c r="A151" s="12" t="s">
        <v>96</v>
      </c>
      <c r="B151" s="12" t="s">
        <v>833</v>
      </c>
      <c r="C151" s="16"/>
      <c r="D151" s="16"/>
      <c r="E151" s="16"/>
      <c r="F151" s="16"/>
    </row>
    <row r="152" spans="1:6" x14ac:dyDescent="0.35">
      <c r="A152" s="12" t="s">
        <v>96</v>
      </c>
      <c r="B152" s="12" t="s">
        <v>103</v>
      </c>
      <c r="C152" s="15">
        <v>83.72</v>
      </c>
      <c r="D152" s="15">
        <v>83.72</v>
      </c>
      <c r="E152" s="15">
        <v>0</v>
      </c>
      <c r="F152" s="15">
        <v>0</v>
      </c>
    </row>
    <row r="153" spans="1:6" ht="29" x14ac:dyDescent="0.35">
      <c r="A153" s="12" t="s">
        <v>96</v>
      </c>
      <c r="B153" s="12" t="s">
        <v>765</v>
      </c>
      <c r="C153" s="15">
        <v>34379.741720000005</v>
      </c>
      <c r="D153" s="15">
        <v>1281</v>
      </c>
      <c r="E153" s="15">
        <v>24056.60212</v>
      </c>
      <c r="F153" s="15">
        <v>9042.1396000000004</v>
      </c>
    </row>
    <row r="154" spans="1:6" x14ac:dyDescent="0.35">
      <c r="A154" s="12" t="s">
        <v>96</v>
      </c>
      <c r="B154" s="12" t="s">
        <v>766</v>
      </c>
      <c r="C154" s="15">
        <v>352.47686399999998</v>
      </c>
      <c r="D154" s="15">
        <v>352.47686399999998</v>
      </c>
      <c r="E154" s="15">
        <v>0</v>
      </c>
      <c r="F154" s="15">
        <v>0</v>
      </c>
    </row>
    <row r="155" spans="1:6" x14ac:dyDescent="0.35">
      <c r="A155" s="12" t="s">
        <v>96</v>
      </c>
      <c r="B155" s="12" t="s">
        <v>104</v>
      </c>
      <c r="C155" s="15">
        <v>4219.7976260000005</v>
      </c>
      <c r="D155" s="15">
        <v>111.93512599999998</v>
      </c>
      <c r="E155" s="15">
        <v>2291.6525000000001</v>
      </c>
      <c r="F155" s="15">
        <v>1816.21</v>
      </c>
    </row>
    <row r="156" spans="1:6" ht="29" x14ac:dyDescent="0.35">
      <c r="A156" s="12" t="s">
        <v>96</v>
      </c>
      <c r="B156" s="12" t="s">
        <v>105</v>
      </c>
      <c r="C156" s="15">
        <v>83.72</v>
      </c>
      <c r="D156" s="15">
        <v>83.72</v>
      </c>
      <c r="E156" s="15">
        <v>0</v>
      </c>
      <c r="F156" s="15">
        <v>0</v>
      </c>
    </row>
    <row r="157" spans="1:6" x14ac:dyDescent="0.35">
      <c r="A157" s="12" t="s">
        <v>96</v>
      </c>
      <c r="B157" s="12" t="s">
        <v>106</v>
      </c>
      <c r="C157" s="15">
        <v>1439.9462000000001</v>
      </c>
      <c r="D157" s="15">
        <v>1439.9462000000001</v>
      </c>
      <c r="E157" s="15">
        <v>0</v>
      </c>
      <c r="F157" s="15">
        <v>0</v>
      </c>
    </row>
    <row r="158" spans="1:6" x14ac:dyDescent="0.35">
      <c r="A158" s="12" t="s">
        <v>96</v>
      </c>
      <c r="B158" s="12" t="s">
        <v>107</v>
      </c>
      <c r="C158" s="15">
        <v>11380.869788</v>
      </c>
      <c r="D158" s="15">
        <v>1303.9497880000001</v>
      </c>
      <c r="E158" s="15">
        <v>10076.92</v>
      </c>
      <c r="F158" s="15">
        <v>0</v>
      </c>
    </row>
    <row r="159" spans="1:6" x14ac:dyDescent="0.35">
      <c r="A159" s="12" t="s">
        <v>96</v>
      </c>
      <c r="B159" s="12" t="s">
        <v>108</v>
      </c>
      <c r="C159" s="15">
        <v>24312.05041</v>
      </c>
      <c r="D159" s="15">
        <v>791.30065000000002</v>
      </c>
      <c r="E159" s="15">
        <v>2750.6480000000001</v>
      </c>
      <c r="F159" s="15">
        <v>20770.101760000001</v>
      </c>
    </row>
    <row r="160" spans="1:6" x14ac:dyDescent="0.35">
      <c r="A160" s="12" t="s">
        <v>96</v>
      </c>
      <c r="B160" s="12" t="s">
        <v>109</v>
      </c>
      <c r="C160" s="15">
        <v>12239.207939999998</v>
      </c>
      <c r="D160" s="15">
        <v>12239.207939999998</v>
      </c>
      <c r="E160" s="15">
        <v>0</v>
      </c>
      <c r="F160" s="15">
        <v>0</v>
      </c>
    </row>
    <row r="161" spans="1:6" x14ac:dyDescent="0.35">
      <c r="A161" s="12" t="s">
        <v>96</v>
      </c>
      <c r="B161" s="12" t="s">
        <v>110</v>
      </c>
      <c r="C161" s="15">
        <v>20884.221288000001</v>
      </c>
      <c r="D161" s="15">
        <v>485.09999999999997</v>
      </c>
      <c r="E161" s="15">
        <v>4693.3889999999992</v>
      </c>
      <c r="F161" s="15">
        <v>15705.732288000003</v>
      </c>
    </row>
    <row r="162" spans="1:6" x14ac:dyDescent="0.35">
      <c r="A162" s="12" t="s">
        <v>96</v>
      </c>
      <c r="B162" s="12" t="s">
        <v>767</v>
      </c>
      <c r="C162" s="15">
        <v>32128.18074</v>
      </c>
      <c r="D162" s="15">
        <v>4700.9835400000002</v>
      </c>
      <c r="E162" s="15">
        <v>16325.117200000001</v>
      </c>
      <c r="F162" s="15">
        <v>11102.08</v>
      </c>
    </row>
    <row r="163" spans="1:6" x14ac:dyDescent="0.35">
      <c r="A163" s="12" t="s">
        <v>96</v>
      </c>
      <c r="B163" s="12" t="s">
        <v>768</v>
      </c>
      <c r="C163" s="15">
        <v>7392.3539199999996</v>
      </c>
      <c r="D163" s="15">
        <v>0</v>
      </c>
      <c r="E163" s="15">
        <v>7106.3643199999997</v>
      </c>
      <c r="F163" s="15">
        <v>285.9896</v>
      </c>
    </row>
    <row r="164" spans="1:6" x14ac:dyDescent="0.35">
      <c r="A164" s="12" t="s">
        <v>96</v>
      </c>
      <c r="B164" s="12" t="s">
        <v>111</v>
      </c>
      <c r="C164" s="15">
        <v>27708.495717999998</v>
      </c>
      <c r="D164" s="15">
        <v>4293.1997179999998</v>
      </c>
      <c r="E164" s="15">
        <v>0</v>
      </c>
      <c r="F164" s="15">
        <v>23415.295999999998</v>
      </c>
    </row>
    <row r="165" spans="1:6" x14ac:dyDescent="0.35">
      <c r="A165" s="12" t="s">
        <v>96</v>
      </c>
      <c r="B165" s="12" t="s">
        <v>112</v>
      </c>
      <c r="C165" s="15">
        <v>0</v>
      </c>
      <c r="D165" s="15">
        <v>0</v>
      </c>
      <c r="E165" s="15">
        <v>0</v>
      </c>
      <c r="F165" s="15">
        <v>0</v>
      </c>
    </row>
    <row r="166" spans="1:6" x14ac:dyDescent="0.35">
      <c r="A166" s="12" t="s">
        <v>96</v>
      </c>
      <c r="B166" s="12" t="s">
        <v>113</v>
      </c>
      <c r="C166" s="15">
        <v>34182.228052000006</v>
      </c>
      <c r="D166" s="15">
        <v>826.32767999999987</v>
      </c>
      <c r="E166" s="15">
        <v>20173.951499999999</v>
      </c>
      <c r="F166" s="15">
        <v>13181.948872000001</v>
      </c>
    </row>
    <row r="167" spans="1:6" x14ac:dyDescent="0.35">
      <c r="A167" s="12" t="s">
        <v>96</v>
      </c>
      <c r="B167" s="12" t="s">
        <v>114</v>
      </c>
      <c r="C167" s="15">
        <v>73706.234587999992</v>
      </c>
      <c r="D167" s="15">
        <v>10014.094828000001</v>
      </c>
      <c r="E167" s="15">
        <v>33109.594049999992</v>
      </c>
      <c r="F167" s="15">
        <v>30582.545709999999</v>
      </c>
    </row>
    <row r="168" spans="1:6" x14ac:dyDescent="0.35">
      <c r="A168" s="12" t="s">
        <v>96</v>
      </c>
      <c r="B168" s="12" t="s">
        <v>769</v>
      </c>
      <c r="C168" s="15">
        <v>9691.5165039999993</v>
      </c>
      <c r="D168" s="15">
        <v>5713.8112899999996</v>
      </c>
      <c r="E168" s="15">
        <v>3939.3166099999999</v>
      </c>
      <c r="F168" s="15">
        <v>38.388603999999994</v>
      </c>
    </row>
    <row r="169" spans="1:6" x14ac:dyDescent="0.35">
      <c r="A169" s="12" t="s">
        <v>96</v>
      </c>
      <c r="B169" s="12" t="s">
        <v>885</v>
      </c>
      <c r="C169" s="15">
        <v>2718.4214299999999</v>
      </c>
      <c r="D169" s="15">
        <v>601.4214300000001</v>
      </c>
      <c r="E169" s="15">
        <v>2117</v>
      </c>
      <c r="F169" s="15">
        <v>0</v>
      </c>
    </row>
    <row r="170" spans="1:6" x14ac:dyDescent="0.35">
      <c r="A170" s="12" t="s">
        <v>96</v>
      </c>
      <c r="B170" s="12" t="s">
        <v>886</v>
      </c>
      <c r="C170" s="15">
        <v>14157.494639999999</v>
      </c>
      <c r="D170" s="15">
        <v>8348.4466399999983</v>
      </c>
      <c r="E170" s="15">
        <v>5809.0479999999998</v>
      </c>
      <c r="F170" s="15">
        <v>0</v>
      </c>
    </row>
    <row r="171" spans="1:6" x14ac:dyDescent="0.35">
      <c r="A171" s="12" t="s">
        <v>96</v>
      </c>
      <c r="B171" s="12" t="s">
        <v>115</v>
      </c>
      <c r="C171" s="15">
        <v>9083.89984</v>
      </c>
      <c r="D171" s="15">
        <v>577.91144000000008</v>
      </c>
      <c r="E171" s="15">
        <v>8354.5964000000004</v>
      </c>
      <c r="F171" s="15">
        <v>151.392</v>
      </c>
    </row>
    <row r="172" spans="1:6" ht="29" x14ac:dyDescent="0.35">
      <c r="A172" s="12" t="s">
        <v>96</v>
      </c>
      <c r="B172" s="12" t="s">
        <v>116</v>
      </c>
      <c r="C172" s="15">
        <v>4414.9562999999998</v>
      </c>
      <c r="D172" s="15">
        <v>1108.8462</v>
      </c>
      <c r="E172" s="15">
        <v>3295.1104999999998</v>
      </c>
      <c r="F172" s="15">
        <v>10.999599999999999</v>
      </c>
    </row>
    <row r="173" spans="1:6" x14ac:dyDescent="0.35">
      <c r="A173" s="12" t="s">
        <v>96</v>
      </c>
      <c r="B173" s="12" t="s">
        <v>117</v>
      </c>
      <c r="C173" s="15">
        <v>2524.0749999999998</v>
      </c>
      <c r="D173" s="15">
        <v>0</v>
      </c>
      <c r="E173" s="15">
        <v>2381.625</v>
      </c>
      <c r="F173" s="15">
        <v>142.45000000000002</v>
      </c>
    </row>
    <row r="174" spans="1:6" x14ac:dyDescent="0.35">
      <c r="A174" s="12" t="s">
        <v>96</v>
      </c>
      <c r="B174" s="12" t="s">
        <v>118</v>
      </c>
      <c r="C174" s="15">
        <v>151.06554800000001</v>
      </c>
      <c r="D174" s="15">
        <v>151.06554800000001</v>
      </c>
      <c r="E174" s="15">
        <v>0</v>
      </c>
      <c r="F174" s="15">
        <v>0</v>
      </c>
    </row>
    <row r="175" spans="1:6" x14ac:dyDescent="0.35">
      <c r="A175" s="12" t="s">
        <v>96</v>
      </c>
      <c r="B175" s="12" t="s">
        <v>119</v>
      </c>
      <c r="C175" s="15">
        <v>0</v>
      </c>
      <c r="D175" s="15">
        <v>0</v>
      </c>
      <c r="E175" s="15">
        <v>0</v>
      </c>
      <c r="F175" s="15">
        <v>0</v>
      </c>
    </row>
    <row r="176" spans="1:6" x14ac:dyDescent="0.35">
      <c r="A176" s="12" t="s">
        <v>96</v>
      </c>
      <c r="B176" s="12" t="s">
        <v>120</v>
      </c>
      <c r="C176" s="15">
        <v>22574.662683999995</v>
      </c>
      <c r="D176" s="15">
        <v>1686.337264</v>
      </c>
      <c r="E176" s="15">
        <v>20888.325419999997</v>
      </c>
      <c r="F176" s="15">
        <v>0</v>
      </c>
    </row>
    <row r="177" spans="1:6" x14ac:dyDescent="0.35">
      <c r="A177" s="12" t="s">
        <v>96</v>
      </c>
      <c r="B177" s="12" t="s">
        <v>770</v>
      </c>
      <c r="C177" s="15">
        <v>401.22419399999995</v>
      </c>
      <c r="D177" s="15">
        <v>401.22419399999995</v>
      </c>
      <c r="E177" s="15">
        <v>0</v>
      </c>
      <c r="F177" s="15">
        <v>0</v>
      </c>
    </row>
    <row r="178" spans="1:6" x14ac:dyDescent="0.35">
      <c r="A178" s="12" t="s">
        <v>121</v>
      </c>
      <c r="B178" s="12" t="s">
        <v>122</v>
      </c>
      <c r="C178" s="15">
        <v>11966.017201999997</v>
      </c>
      <c r="D178" s="15">
        <v>3768.7170619999993</v>
      </c>
      <c r="E178" s="15">
        <v>8131.3025399999988</v>
      </c>
      <c r="F178" s="15">
        <v>65.997600000000006</v>
      </c>
    </row>
    <row r="179" spans="1:6" x14ac:dyDescent="0.35">
      <c r="A179" s="12" t="s">
        <v>121</v>
      </c>
      <c r="B179" s="12" t="s">
        <v>887</v>
      </c>
      <c r="C179" s="15">
        <v>46042.048665999995</v>
      </c>
      <c r="D179" s="15">
        <v>9570.7401559999998</v>
      </c>
      <c r="E179" s="15">
        <v>15247.780509999997</v>
      </c>
      <c r="F179" s="15">
        <v>21223.527999999998</v>
      </c>
    </row>
    <row r="180" spans="1:6" x14ac:dyDescent="0.35">
      <c r="A180" s="12" t="s">
        <v>121</v>
      </c>
      <c r="B180" s="12" t="s">
        <v>888</v>
      </c>
      <c r="C180" s="15">
        <v>57023.073413000027</v>
      </c>
      <c r="D180" s="15">
        <v>12102.930047999998</v>
      </c>
      <c r="E180" s="15">
        <v>44775.66347</v>
      </c>
      <c r="F180" s="15">
        <v>144.479895</v>
      </c>
    </row>
    <row r="181" spans="1:6" x14ac:dyDescent="0.35">
      <c r="A181" s="12" t="s">
        <v>121</v>
      </c>
      <c r="B181" s="12" t="s">
        <v>123</v>
      </c>
      <c r="C181" s="15">
        <v>31585.430496000008</v>
      </c>
      <c r="D181" s="15">
        <v>6991.0718959999986</v>
      </c>
      <c r="E181" s="15">
        <v>12482.998599999999</v>
      </c>
      <c r="F181" s="15">
        <v>12111.36</v>
      </c>
    </row>
    <row r="182" spans="1:6" x14ac:dyDescent="0.35">
      <c r="A182" s="12" t="s">
        <v>121</v>
      </c>
      <c r="B182" s="12" t="s">
        <v>889</v>
      </c>
      <c r="C182" s="15">
        <v>3429.6436699999995</v>
      </c>
      <c r="D182" s="15">
        <v>956.51344999999992</v>
      </c>
      <c r="E182" s="15">
        <v>1270.1999999999998</v>
      </c>
      <c r="F182" s="15">
        <v>1202.93022</v>
      </c>
    </row>
    <row r="183" spans="1:6" x14ac:dyDescent="0.35">
      <c r="A183" s="12" t="s">
        <v>121</v>
      </c>
      <c r="B183" s="12" t="s">
        <v>124</v>
      </c>
      <c r="C183" s="15">
        <v>84238.073936000001</v>
      </c>
      <c r="D183" s="15">
        <v>24754.376286000002</v>
      </c>
      <c r="E183" s="15">
        <v>54033.585650000001</v>
      </c>
      <c r="F183" s="15">
        <v>5450.1120000000001</v>
      </c>
    </row>
    <row r="184" spans="1:6" x14ac:dyDescent="0.35">
      <c r="A184" s="12" t="s">
        <v>121</v>
      </c>
      <c r="B184" s="12" t="s">
        <v>125</v>
      </c>
      <c r="C184" s="15">
        <v>4152.2008619999997</v>
      </c>
      <c r="D184" s="15">
        <v>229.708462</v>
      </c>
      <c r="E184" s="15">
        <v>1903.9323999999999</v>
      </c>
      <c r="F184" s="15">
        <v>2018.56</v>
      </c>
    </row>
    <row r="185" spans="1:6" x14ac:dyDescent="0.35">
      <c r="A185" s="12" t="s">
        <v>121</v>
      </c>
      <c r="B185" s="12" t="s">
        <v>126</v>
      </c>
      <c r="C185" s="15">
        <v>11900.595878000002</v>
      </c>
      <c r="D185" s="15">
        <v>4674.8634220000004</v>
      </c>
      <c r="E185" s="15">
        <v>6968.1352399999996</v>
      </c>
      <c r="F185" s="15">
        <v>257.597216</v>
      </c>
    </row>
    <row r="186" spans="1:6" x14ac:dyDescent="0.35">
      <c r="A186" s="12" t="s">
        <v>121</v>
      </c>
      <c r="B186" s="12" t="s">
        <v>771</v>
      </c>
      <c r="C186" s="15">
        <v>1387.8141539999999</v>
      </c>
      <c r="D186" s="15">
        <v>390.89815399999998</v>
      </c>
      <c r="E186" s="15">
        <v>996.91599999999994</v>
      </c>
      <c r="F186" s="15">
        <v>0</v>
      </c>
    </row>
    <row r="187" spans="1:6" x14ac:dyDescent="0.35">
      <c r="A187" s="12" t="s">
        <v>121</v>
      </c>
      <c r="B187" s="12" t="s">
        <v>127</v>
      </c>
      <c r="C187" s="15">
        <v>8011.9219899999989</v>
      </c>
      <c r="D187" s="15">
        <v>2516.6548900000003</v>
      </c>
      <c r="E187" s="15">
        <v>4880.7434999999987</v>
      </c>
      <c r="F187" s="15">
        <v>614.5236000000001</v>
      </c>
    </row>
    <row r="188" spans="1:6" x14ac:dyDescent="0.35">
      <c r="A188" s="12" t="s">
        <v>121</v>
      </c>
      <c r="B188" s="12" t="s">
        <v>129</v>
      </c>
      <c r="C188" s="15">
        <v>54419.367712000007</v>
      </c>
      <c r="D188" s="15">
        <v>14593.078891999998</v>
      </c>
      <c r="E188" s="15">
        <v>29079.629299999993</v>
      </c>
      <c r="F188" s="15">
        <v>10746.659520000001</v>
      </c>
    </row>
    <row r="189" spans="1:6" x14ac:dyDescent="0.35">
      <c r="A189" s="12" t="s">
        <v>121</v>
      </c>
      <c r="B189" s="12" t="s">
        <v>890</v>
      </c>
      <c r="C189" s="15">
        <v>32336.368800000004</v>
      </c>
      <c r="D189" s="15">
        <v>8517.6430600000003</v>
      </c>
      <c r="E189" s="15">
        <v>23817.748940000001</v>
      </c>
      <c r="F189" s="15">
        <v>0.97679999999999989</v>
      </c>
    </row>
    <row r="190" spans="1:6" x14ac:dyDescent="0.35">
      <c r="A190" s="12" t="s">
        <v>121</v>
      </c>
      <c r="B190" s="12" t="s">
        <v>130</v>
      </c>
      <c r="C190" s="15">
        <v>46051.049854000004</v>
      </c>
      <c r="D190" s="15">
        <v>13063.740453999999</v>
      </c>
      <c r="E190" s="15">
        <v>15612.218799999999</v>
      </c>
      <c r="F190" s="15">
        <v>17375.0906</v>
      </c>
    </row>
    <row r="191" spans="1:6" x14ac:dyDescent="0.35">
      <c r="A191" s="12" t="s">
        <v>121</v>
      </c>
      <c r="B191" s="12" t="s">
        <v>131</v>
      </c>
      <c r="C191" s="15">
        <v>10200.602299999999</v>
      </c>
      <c r="D191" s="15">
        <v>903.15509999999995</v>
      </c>
      <c r="E191" s="15">
        <v>9297.4471999999987</v>
      </c>
      <c r="F191" s="15">
        <v>0</v>
      </c>
    </row>
    <row r="192" spans="1:6" x14ac:dyDescent="0.35">
      <c r="A192" s="12" t="s">
        <v>121</v>
      </c>
      <c r="B192" s="12" t="s">
        <v>132</v>
      </c>
      <c r="C192" s="15">
        <v>4765.9008699999995</v>
      </c>
      <c r="D192" s="15">
        <v>477.99360000000001</v>
      </c>
      <c r="E192" s="15">
        <v>4287.9072699999997</v>
      </c>
      <c r="F192" s="15">
        <v>0</v>
      </c>
    </row>
    <row r="193" spans="1:6" ht="29" x14ac:dyDescent="0.35">
      <c r="A193" s="12" t="s">
        <v>121</v>
      </c>
      <c r="B193" s="12" t="s">
        <v>133</v>
      </c>
      <c r="C193" s="15">
        <v>94.882499999999993</v>
      </c>
      <c r="D193" s="15">
        <v>94.882499999999993</v>
      </c>
      <c r="E193" s="15">
        <v>0</v>
      </c>
      <c r="F193" s="15">
        <v>0</v>
      </c>
    </row>
    <row r="194" spans="1:6" x14ac:dyDescent="0.35">
      <c r="A194" s="12" t="s">
        <v>121</v>
      </c>
      <c r="B194" s="12" t="s">
        <v>134</v>
      </c>
      <c r="C194" s="15">
        <v>70.269750000000002</v>
      </c>
      <c r="D194" s="15">
        <v>70.269750000000002</v>
      </c>
      <c r="E194" s="15">
        <v>0</v>
      </c>
      <c r="F194" s="15">
        <v>0</v>
      </c>
    </row>
    <row r="195" spans="1:6" x14ac:dyDescent="0.35">
      <c r="A195" s="12" t="s">
        <v>121</v>
      </c>
      <c r="B195" s="12" t="s">
        <v>135</v>
      </c>
      <c r="C195" s="15">
        <v>5284.4578999999994</v>
      </c>
      <c r="D195" s="15">
        <v>477.40789999999993</v>
      </c>
      <c r="E195" s="15">
        <v>4807.0499999999993</v>
      </c>
      <c r="F195" s="15">
        <v>0</v>
      </c>
    </row>
    <row r="196" spans="1:6" x14ac:dyDescent="0.35">
      <c r="A196" s="12" t="s">
        <v>121</v>
      </c>
      <c r="B196" s="12" t="s">
        <v>891</v>
      </c>
      <c r="C196" s="15">
        <v>62696.343214</v>
      </c>
      <c r="D196" s="15">
        <v>9051.5486740000033</v>
      </c>
      <c r="E196" s="15">
        <v>31871.597099999999</v>
      </c>
      <c r="F196" s="15">
        <v>21773.19744</v>
      </c>
    </row>
    <row r="197" spans="1:6" ht="29" x14ac:dyDescent="0.35">
      <c r="A197" s="12" t="s">
        <v>121</v>
      </c>
      <c r="B197" s="12" t="s">
        <v>136</v>
      </c>
      <c r="C197" s="15">
        <v>806.46485000000007</v>
      </c>
      <c r="D197" s="15">
        <v>806.46485000000007</v>
      </c>
      <c r="E197" s="15">
        <v>0</v>
      </c>
      <c r="F197" s="15">
        <v>0</v>
      </c>
    </row>
    <row r="198" spans="1:6" x14ac:dyDescent="0.35">
      <c r="A198" s="12" t="s">
        <v>121</v>
      </c>
      <c r="B198" s="12" t="s">
        <v>137</v>
      </c>
      <c r="C198" s="15">
        <v>34322.705608000004</v>
      </c>
      <c r="D198" s="15">
        <v>8544.0822080000016</v>
      </c>
      <c r="E198" s="15">
        <v>15150.904999999999</v>
      </c>
      <c r="F198" s="15">
        <v>10627.7184</v>
      </c>
    </row>
    <row r="199" spans="1:6" x14ac:dyDescent="0.35">
      <c r="A199" s="12" t="s">
        <v>121</v>
      </c>
      <c r="B199" s="12" t="s">
        <v>138</v>
      </c>
      <c r="C199" s="15">
        <v>64223.776547999994</v>
      </c>
      <c r="D199" s="15">
        <v>16099.887057999998</v>
      </c>
      <c r="E199" s="15">
        <v>44581.46241</v>
      </c>
      <c r="F199" s="15">
        <v>3542.4270800000004</v>
      </c>
    </row>
    <row r="200" spans="1:6" x14ac:dyDescent="0.35">
      <c r="A200" s="12" t="s">
        <v>121</v>
      </c>
      <c r="B200" s="12" t="s">
        <v>139</v>
      </c>
      <c r="C200" s="15">
        <v>31549.724639999997</v>
      </c>
      <c r="D200" s="15">
        <v>5372.97714</v>
      </c>
      <c r="E200" s="15">
        <v>26025.355499999998</v>
      </c>
      <c r="F200" s="15">
        <v>151.392</v>
      </c>
    </row>
    <row r="201" spans="1:6" x14ac:dyDescent="0.35">
      <c r="A201" s="12" t="s">
        <v>121</v>
      </c>
      <c r="B201" s="12" t="s">
        <v>892</v>
      </c>
      <c r="C201" s="15">
        <v>39601.714142000004</v>
      </c>
      <c r="D201" s="15">
        <v>7028.3910420000011</v>
      </c>
      <c r="E201" s="15">
        <v>27224.139100000004</v>
      </c>
      <c r="F201" s="15">
        <v>5349.1840000000002</v>
      </c>
    </row>
    <row r="202" spans="1:6" ht="29" x14ac:dyDescent="0.35">
      <c r="A202" s="12" t="s">
        <v>121</v>
      </c>
      <c r="B202" s="12" t="s">
        <v>140</v>
      </c>
      <c r="C202" s="15">
        <v>16487.89229</v>
      </c>
      <c r="D202" s="15">
        <v>7309.1262900000002</v>
      </c>
      <c r="E202" s="15">
        <v>9077.8379999999997</v>
      </c>
      <c r="F202" s="15">
        <v>100.928</v>
      </c>
    </row>
    <row r="203" spans="1:6" x14ac:dyDescent="0.35">
      <c r="A203" s="12" t="s">
        <v>121</v>
      </c>
      <c r="B203" s="12" t="s">
        <v>141</v>
      </c>
      <c r="C203" s="15">
        <v>86002.926992000008</v>
      </c>
      <c r="D203" s="15">
        <v>22506.113821999999</v>
      </c>
      <c r="E203" s="15">
        <v>31199.853169999998</v>
      </c>
      <c r="F203" s="15">
        <v>32296.959999999999</v>
      </c>
    </row>
    <row r="204" spans="1:6" ht="29" x14ac:dyDescent="0.35">
      <c r="A204" s="12" t="s">
        <v>121</v>
      </c>
      <c r="B204" s="12" t="s">
        <v>142</v>
      </c>
      <c r="C204" s="15">
        <v>16435.652369999996</v>
      </c>
      <c r="D204" s="15">
        <v>5704.7685700000011</v>
      </c>
      <c r="E204" s="15">
        <v>10055.75</v>
      </c>
      <c r="F204" s="15">
        <v>675.13380000000006</v>
      </c>
    </row>
    <row r="205" spans="1:6" x14ac:dyDescent="0.35">
      <c r="A205" s="12" t="s">
        <v>121</v>
      </c>
      <c r="B205" s="12" t="s">
        <v>143</v>
      </c>
      <c r="C205" s="15">
        <v>2589.2623579999995</v>
      </c>
      <c r="D205" s="15">
        <v>679.66085799999996</v>
      </c>
      <c r="E205" s="15">
        <v>1909.6015</v>
      </c>
      <c r="F205" s="15">
        <v>0</v>
      </c>
    </row>
    <row r="206" spans="1:6" x14ac:dyDescent="0.35">
      <c r="A206" s="12" t="s">
        <v>121</v>
      </c>
      <c r="B206" s="12" t="s">
        <v>144</v>
      </c>
      <c r="C206" s="15">
        <v>36392.700220600003</v>
      </c>
      <c r="D206" s="15">
        <v>12333.234834000001</v>
      </c>
      <c r="E206" s="15">
        <v>24059.252199999999</v>
      </c>
      <c r="F206" s="15">
        <v>0.2131866</v>
      </c>
    </row>
    <row r="207" spans="1:6" x14ac:dyDescent="0.35">
      <c r="A207" s="12" t="s">
        <v>121</v>
      </c>
      <c r="B207" s="12" t="s">
        <v>893</v>
      </c>
      <c r="C207" s="15">
        <v>17477.446240000001</v>
      </c>
      <c r="D207" s="15">
        <v>2283.737216</v>
      </c>
      <c r="E207" s="15">
        <v>3169.8474000000001</v>
      </c>
      <c r="F207" s="15">
        <v>12023.861623999999</v>
      </c>
    </row>
    <row r="208" spans="1:6" x14ac:dyDescent="0.35">
      <c r="A208" s="12" t="s">
        <v>121</v>
      </c>
      <c r="B208" s="12" t="s">
        <v>145</v>
      </c>
      <c r="C208" s="15">
        <v>0</v>
      </c>
      <c r="D208" s="15">
        <v>0</v>
      </c>
      <c r="E208" s="15">
        <v>0</v>
      </c>
      <c r="F208" s="15">
        <v>0</v>
      </c>
    </row>
    <row r="209" spans="1:6" x14ac:dyDescent="0.35">
      <c r="A209" s="12" t="s">
        <v>147</v>
      </c>
      <c r="B209" s="12" t="s">
        <v>148</v>
      </c>
      <c r="C209" s="15">
        <v>177.17558400000001</v>
      </c>
      <c r="D209" s="15">
        <v>177.17558400000001</v>
      </c>
      <c r="E209" s="15">
        <v>0</v>
      </c>
      <c r="F209" s="15">
        <v>0</v>
      </c>
    </row>
    <row r="210" spans="1:6" x14ac:dyDescent="0.35">
      <c r="A210" s="12" t="s">
        <v>147</v>
      </c>
      <c r="B210" s="12" t="s">
        <v>149</v>
      </c>
      <c r="C210" s="15">
        <v>4815.7350499999993</v>
      </c>
      <c r="D210" s="15">
        <v>16.744</v>
      </c>
      <c r="E210" s="15">
        <v>1266.5110499999998</v>
      </c>
      <c r="F210" s="15">
        <v>3532.48</v>
      </c>
    </row>
    <row r="211" spans="1:6" x14ac:dyDescent="0.35">
      <c r="A211" s="12" t="s">
        <v>147</v>
      </c>
      <c r="B211" s="12" t="s">
        <v>150</v>
      </c>
      <c r="C211" s="15">
        <v>11833.076330000002</v>
      </c>
      <c r="D211" s="15">
        <v>371.11518000000001</v>
      </c>
      <c r="E211" s="15">
        <v>2602.7611499999998</v>
      </c>
      <c r="F211" s="15">
        <v>8859.2000000000007</v>
      </c>
    </row>
    <row r="212" spans="1:6" x14ac:dyDescent="0.35">
      <c r="A212" s="12" t="s">
        <v>147</v>
      </c>
      <c r="B212" s="12" t="s">
        <v>834</v>
      </c>
      <c r="C212" s="16"/>
      <c r="D212" s="16"/>
      <c r="E212" s="16"/>
      <c r="F212" s="16"/>
    </row>
    <row r="213" spans="1:6" x14ac:dyDescent="0.35">
      <c r="A213" s="12" t="s">
        <v>147</v>
      </c>
      <c r="B213" s="12" t="s">
        <v>772</v>
      </c>
      <c r="C213" s="15">
        <v>122.57100000000001</v>
      </c>
      <c r="D213" s="15">
        <v>122.57100000000001</v>
      </c>
      <c r="E213" s="15">
        <v>0</v>
      </c>
      <c r="F213" s="15">
        <v>0</v>
      </c>
    </row>
    <row r="214" spans="1:6" x14ac:dyDescent="0.35">
      <c r="A214" s="12" t="s">
        <v>147</v>
      </c>
      <c r="B214" s="12" t="s">
        <v>151</v>
      </c>
      <c r="C214" s="15">
        <v>4388.3764000000001</v>
      </c>
      <c r="D214" s="15">
        <v>855.89640000000009</v>
      </c>
      <c r="E214" s="15">
        <v>0</v>
      </c>
      <c r="F214" s="15">
        <v>3532.48</v>
      </c>
    </row>
    <row r="215" spans="1:6" x14ac:dyDescent="0.35">
      <c r="A215" s="12" t="s">
        <v>147</v>
      </c>
      <c r="B215" s="12" t="s">
        <v>152</v>
      </c>
      <c r="C215" s="15">
        <v>11.362031999999999</v>
      </c>
      <c r="D215" s="15">
        <v>11.362031999999999</v>
      </c>
      <c r="E215" s="15">
        <v>0</v>
      </c>
      <c r="F215" s="15">
        <v>0</v>
      </c>
    </row>
    <row r="216" spans="1:6" x14ac:dyDescent="0.35">
      <c r="A216" s="12" t="s">
        <v>147</v>
      </c>
      <c r="B216" s="12" t="s">
        <v>153</v>
      </c>
      <c r="C216" s="15">
        <v>20615.259169999998</v>
      </c>
      <c r="D216" s="15">
        <v>2676.0590000000002</v>
      </c>
      <c r="E216" s="15">
        <v>9475.1401699999988</v>
      </c>
      <c r="F216" s="15">
        <v>8464.06</v>
      </c>
    </row>
    <row r="217" spans="1:6" x14ac:dyDescent="0.35">
      <c r="A217" s="12" t="s">
        <v>147</v>
      </c>
      <c r="B217" s="12" t="s">
        <v>154</v>
      </c>
      <c r="C217" s="15">
        <v>28223.181905999994</v>
      </c>
      <c r="D217" s="15">
        <v>2490.6863820000003</v>
      </c>
      <c r="E217" s="15">
        <v>12572.233299999998</v>
      </c>
      <c r="F217" s="15">
        <v>13160.262224000002</v>
      </c>
    </row>
    <row r="218" spans="1:6" x14ac:dyDescent="0.35">
      <c r="A218" s="12" t="s">
        <v>147</v>
      </c>
      <c r="B218" s="12" t="s">
        <v>155</v>
      </c>
      <c r="C218" s="15">
        <v>146.59848</v>
      </c>
      <c r="D218" s="15">
        <v>146.59848</v>
      </c>
      <c r="E218" s="15">
        <v>0</v>
      </c>
      <c r="F218" s="15">
        <v>0</v>
      </c>
    </row>
    <row r="219" spans="1:6" x14ac:dyDescent="0.35">
      <c r="A219" s="12" t="s">
        <v>147</v>
      </c>
      <c r="B219" s="12" t="s">
        <v>156</v>
      </c>
      <c r="C219" s="16"/>
      <c r="D219" s="16"/>
      <c r="E219" s="16"/>
      <c r="F219" s="16"/>
    </row>
    <row r="220" spans="1:6" x14ac:dyDescent="0.35">
      <c r="A220" s="12" t="s">
        <v>147</v>
      </c>
      <c r="B220" s="12" t="s">
        <v>157</v>
      </c>
      <c r="C220" s="15">
        <v>72.928799999999995</v>
      </c>
      <c r="D220" s="15">
        <v>72.928799999999995</v>
      </c>
      <c r="E220" s="15">
        <v>0</v>
      </c>
      <c r="F220" s="15">
        <v>0</v>
      </c>
    </row>
    <row r="221" spans="1:6" x14ac:dyDescent="0.35">
      <c r="A221" s="12" t="s">
        <v>147</v>
      </c>
      <c r="B221" s="12" t="s">
        <v>158</v>
      </c>
      <c r="C221" s="15">
        <v>3132.3100980000004</v>
      </c>
      <c r="D221" s="15">
        <v>104.47009800000001</v>
      </c>
      <c r="E221" s="15">
        <v>0</v>
      </c>
      <c r="F221" s="15">
        <v>3027.84</v>
      </c>
    </row>
    <row r="222" spans="1:6" x14ac:dyDescent="0.35">
      <c r="A222" s="12" t="s">
        <v>147</v>
      </c>
      <c r="B222" s="12" t="s">
        <v>773</v>
      </c>
      <c r="C222" s="15">
        <v>319.38786000000005</v>
      </c>
      <c r="D222" s="15">
        <v>319.38786000000005</v>
      </c>
      <c r="E222" s="15">
        <v>0</v>
      </c>
      <c r="F222" s="15">
        <v>0</v>
      </c>
    </row>
    <row r="223" spans="1:6" x14ac:dyDescent="0.35">
      <c r="A223" s="12" t="s">
        <v>147</v>
      </c>
      <c r="B223" s="12" t="s">
        <v>159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35">
      <c r="A224" s="12" t="s">
        <v>147</v>
      </c>
      <c r="B224" s="12" t="s">
        <v>894</v>
      </c>
      <c r="C224" s="15">
        <v>27691.594858</v>
      </c>
      <c r="D224" s="15">
        <v>1557.3828580000004</v>
      </c>
      <c r="E224" s="15">
        <v>0</v>
      </c>
      <c r="F224" s="15">
        <v>26134.212000000003</v>
      </c>
    </row>
    <row r="225" spans="1:6" x14ac:dyDescent="0.35">
      <c r="A225" s="12" t="s">
        <v>147</v>
      </c>
      <c r="B225" s="12" t="s">
        <v>160</v>
      </c>
      <c r="C225" s="15">
        <v>34814.633074000005</v>
      </c>
      <c r="D225" s="15">
        <v>3593.5333340000002</v>
      </c>
      <c r="E225" s="15">
        <v>1862.9599999999998</v>
      </c>
      <c r="F225" s="15">
        <v>29358.139740000002</v>
      </c>
    </row>
    <row r="226" spans="1:6" x14ac:dyDescent="0.35">
      <c r="A226" s="12" t="s">
        <v>147</v>
      </c>
      <c r="B226" s="12" t="s">
        <v>161</v>
      </c>
      <c r="C226" s="15">
        <v>0</v>
      </c>
      <c r="D226" s="15">
        <v>0</v>
      </c>
      <c r="E226" s="15">
        <v>0</v>
      </c>
      <c r="F226" s="15">
        <v>0</v>
      </c>
    </row>
    <row r="227" spans="1:6" x14ac:dyDescent="0.35">
      <c r="A227" s="12" t="s">
        <v>147</v>
      </c>
      <c r="B227" s="12" t="s">
        <v>162</v>
      </c>
      <c r="C227" s="15">
        <v>0</v>
      </c>
      <c r="D227" s="15">
        <v>0</v>
      </c>
      <c r="E227" s="15">
        <v>0</v>
      </c>
      <c r="F227" s="15">
        <v>0</v>
      </c>
    </row>
    <row r="228" spans="1:6" x14ac:dyDescent="0.35">
      <c r="A228" s="12" t="s">
        <v>147</v>
      </c>
      <c r="B228" s="12" t="s">
        <v>163</v>
      </c>
      <c r="C228" s="15">
        <v>98334.415267999997</v>
      </c>
      <c r="D228" s="15">
        <v>43333.534217999993</v>
      </c>
      <c r="E228" s="15">
        <v>14569.998250000001</v>
      </c>
      <c r="F228" s="15">
        <v>40430.882800000007</v>
      </c>
    </row>
    <row r="229" spans="1:6" x14ac:dyDescent="0.35">
      <c r="A229" s="12" t="s">
        <v>147</v>
      </c>
      <c r="B229" s="12" t="s">
        <v>164</v>
      </c>
      <c r="C229" s="15">
        <v>30898.876850000001</v>
      </c>
      <c r="D229" s="15">
        <v>1620.7746499999998</v>
      </c>
      <c r="E229" s="15">
        <v>13325.414499999999</v>
      </c>
      <c r="F229" s="15">
        <v>15952.6877</v>
      </c>
    </row>
    <row r="230" spans="1:6" x14ac:dyDescent="0.35">
      <c r="A230" s="12" t="s">
        <v>147</v>
      </c>
      <c r="B230" s="12" t="s">
        <v>165</v>
      </c>
      <c r="C230" s="15">
        <v>2440.0939999999996</v>
      </c>
      <c r="D230" s="15">
        <v>1699.1439999999998</v>
      </c>
      <c r="E230" s="15">
        <v>740.94999999999993</v>
      </c>
      <c r="F230" s="15">
        <v>0</v>
      </c>
    </row>
    <row r="231" spans="1:6" x14ac:dyDescent="0.35">
      <c r="A231" s="12" t="s">
        <v>147</v>
      </c>
      <c r="B231" s="12" t="s">
        <v>166</v>
      </c>
      <c r="C231" s="15">
        <v>54057.025025999996</v>
      </c>
      <c r="D231" s="15">
        <v>1441.1126260000001</v>
      </c>
      <c r="E231" s="15">
        <v>14214.887519999997</v>
      </c>
      <c r="F231" s="15">
        <v>38401.024880000004</v>
      </c>
    </row>
    <row r="232" spans="1:6" x14ac:dyDescent="0.35">
      <c r="A232" s="12" t="s">
        <v>147</v>
      </c>
      <c r="B232" s="12" t="s">
        <v>167</v>
      </c>
      <c r="C232" s="15">
        <v>22659.06191</v>
      </c>
      <c r="D232" s="15">
        <v>1723.3674599999997</v>
      </c>
      <c r="E232" s="15">
        <v>9253.4069999999992</v>
      </c>
      <c r="F232" s="15">
        <v>11682.287450000002</v>
      </c>
    </row>
    <row r="233" spans="1:6" ht="29" x14ac:dyDescent="0.35">
      <c r="A233" s="12" t="s">
        <v>147</v>
      </c>
      <c r="B233" s="12" t="s">
        <v>774</v>
      </c>
      <c r="C233" s="15">
        <v>1053.4980500000001</v>
      </c>
      <c r="D233" s="15">
        <v>851.64205000000015</v>
      </c>
      <c r="E233" s="15">
        <v>0</v>
      </c>
      <c r="F233" s="15">
        <v>201.85599999999999</v>
      </c>
    </row>
    <row r="234" spans="1:6" x14ac:dyDescent="0.35">
      <c r="A234" s="12" t="s">
        <v>147</v>
      </c>
      <c r="B234" s="12" t="s">
        <v>168</v>
      </c>
      <c r="C234" s="15">
        <v>12836.103729999999</v>
      </c>
      <c r="D234" s="15">
        <v>684.48872999999992</v>
      </c>
      <c r="E234" s="15">
        <v>8540.7989999999991</v>
      </c>
      <c r="F234" s="15">
        <v>3610.8160000000003</v>
      </c>
    </row>
    <row r="235" spans="1:6" x14ac:dyDescent="0.35">
      <c r="A235" s="12" t="s">
        <v>147</v>
      </c>
      <c r="B235" s="12" t="s">
        <v>169</v>
      </c>
      <c r="C235" s="15">
        <v>2870.5681250000002</v>
      </c>
      <c r="D235" s="15">
        <v>125.97379999999998</v>
      </c>
      <c r="E235" s="15">
        <v>0</v>
      </c>
      <c r="F235" s="15">
        <v>2744.5943250000005</v>
      </c>
    </row>
    <row r="236" spans="1:6" x14ac:dyDescent="0.35">
      <c r="A236" s="12" t="s">
        <v>147</v>
      </c>
      <c r="B236" s="12" t="s">
        <v>170</v>
      </c>
      <c r="C236" s="15">
        <v>36734.904740000005</v>
      </c>
      <c r="D236" s="15">
        <v>2947.6431999999995</v>
      </c>
      <c r="E236" s="15">
        <v>3792.6054999999997</v>
      </c>
      <c r="F236" s="15">
        <v>29994.656040000002</v>
      </c>
    </row>
    <row r="237" spans="1:6" x14ac:dyDescent="0.35">
      <c r="A237" s="12" t="s">
        <v>171</v>
      </c>
      <c r="B237" s="12" t="s">
        <v>172</v>
      </c>
      <c r="C237" s="15">
        <v>106382.19853299997</v>
      </c>
      <c r="D237" s="15">
        <v>7840.781649999999</v>
      </c>
      <c r="E237" s="15">
        <v>2239.491</v>
      </c>
      <c r="F237" s="15">
        <v>96301.925882999974</v>
      </c>
    </row>
    <row r="238" spans="1:6" x14ac:dyDescent="0.35">
      <c r="A238" s="12" t="s">
        <v>171</v>
      </c>
      <c r="B238" s="12" t="s">
        <v>173</v>
      </c>
      <c r="C238" s="15">
        <v>103754.22551199999</v>
      </c>
      <c r="D238" s="15">
        <v>1137.1449240000002</v>
      </c>
      <c r="E238" s="15">
        <v>3695.5783000000001</v>
      </c>
      <c r="F238" s="15">
        <v>98921.502287999989</v>
      </c>
    </row>
    <row r="239" spans="1:6" x14ac:dyDescent="0.35">
      <c r="A239" s="12" t="s">
        <v>171</v>
      </c>
      <c r="B239" s="12" t="s">
        <v>174</v>
      </c>
      <c r="C239" s="15">
        <v>37329.291006000007</v>
      </c>
      <c r="D239" s="15">
        <v>4270.4217939999999</v>
      </c>
      <c r="E239" s="15">
        <v>0</v>
      </c>
      <c r="F239" s="15">
        <v>33058.869211999998</v>
      </c>
    </row>
    <row r="240" spans="1:6" x14ac:dyDescent="0.35">
      <c r="A240" s="12" t="s">
        <v>171</v>
      </c>
      <c r="B240" s="12" t="s">
        <v>175</v>
      </c>
      <c r="C240" s="15">
        <v>1970.4204359999999</v>
      </c>
      <c r="D240" s="15">
        <v>19.598436</v>
      </c>
      <c r="E240" s="15">
        <v>1939.4259999999999</v>
      </c>
      <c r="F240" s="15">
        <v>11.396000000000001</v>
      </c>
    </row>
    <row r="241" spans="1:6" x14ac:dyDescent="0.35">
      <c r="A241" s="12" t="s">
        <v>171</v>
      </c>
      <c r="B241" s="12" t="s">
        <v>176</v>
      </c>
      <c r="C241" s="15">
        <v>4669.82665</v>
      </c>
      <c r="D241" s="15">
        <v>4669.82665</v>
      </c>
      <c r="E241" s="15">
        <v>0</v>
      </c>
      <c r="F241" s="15">
        <v>0</v>
      </c>
    </row>
    <row r="242" spans="1:6" x14ac:dyDescent="0.35">
      <c r="A242" s="12" t="s">
        <v>171</v>
      </c>
      <c r="B242" s="12" t="s">
        <v>177</v>
      </c>
      <c r="C242" s="15">
        <v>9906.7674999999981</v>
      </c>
      <c r="D242" s="15">
        <v>0</v>
      </c>
      <c r="E242" s="15">
        <v>4355.7274999999991</v>
      </c>
      <c r="F242" s="15">
        <v>5551.04</v>
      </c>
    </row>
    <row r="243" spans="1:6" x14ac:dyDescent="0.35">
      <c r="A243" s="12" t="s">
        <v>171</v>
      </c>
      <c r="B243" s="12" t="s">
        <v>178</v>
      </c>
      <c r="C243" s="15">
        <v>110374.222262</v>
      </c>
      <c r="D243" s="15">
        <v>333.13788199999999</v>
      </c>
      <c r="E243" s="15">
        <v>0</v>
      </c>
      <c r="F243" s="15">
        <v>110041.08437999999</v>
      </c>
    </row>
    <row r="244" spans="1:6" x14ac:dyDescent="0.35">
      <c r="A244" s="12" t="s">
        <v>171</v>
      </c>
      <c r="B244" s="12" t="s">
        <v>179</v>
      </c>
      <c r="C244" s="15">
        <v>54765.606262000016</v>
      </c>
      <c r="D244" s="15">
        <v>740.04165</v>
      </c>
      <c r="E244" s="15">
        <v>4439.3989999999994</v>
      </c>
      <c r="F244" s="15">
        <v>49586.165612000012</v>
      </c>
    </row>
    <row r="245" spans="1:6" x14ac:dyDescent="0.35">
      <c r="A245" s="12" t="s">
        <v>171</v>
      </c>
      <c r="B245" s="12" t="s">
        <v>180</v>
      </c>
      <c r="C245" s="15">
        <v>15461.965045000001</v>
      </c>
      <c r="D245" s="15">
        <v>625.54904500000009</v>
      </c>
      <c r="E245" s="15">
        <v>0</v>
      </c>
      <c r="F245" s="15">
        <v>14836.415999999999</v>
      </c>
    </row>
    <row r="246" spans="1:6" x14ac:dyDescent="0.35">
      <c r="A246" s="12" t="s">
        <v>171</v>
      </c>
      <c r="B246" s="12" t="s">
        <v>775</v>
      </c>
      <c r="C246" s="15">
        <v>53901.116291000013</v>
      </c>
      <c r="D246" s="15">
        <v>7317.2344979999989</v>
      </c>
      <c r="E246" s="15">
        <v>5.2924999999999995</v>
      </c>
      <c r="F246" s="15">
        <v>46578.589293000005</v>
      </c>
    </row>
    <row r="247" spans="1:6" x14ac:dyDescent="0.35">
      <c r="A247" s="12" t="s">
        <v>171</v>
      </c>
      <c r="B247" s="12" t="s">
        <v>181</v>
      </c>
      <c r="C247" s="15">
        <v>202040.64711000008</v>
      </c>
      <c r="D247" s="15">
        <v>27560.879509999995</v>
      </c>
      <c r="E247" s="15">
        <v>53430.485679999998</v>
      </c>
      <c r="F247" s="15">
        <v>121049.28191999999</v>
      </c>
    </row>
    <row r="248" spans="1:6" x14ac:dyDescent="0.35">
      <c r="A248" s="12" t="s">
        <v>171</v>
      </c>
      <c r="B248" s="12" t="s">
        <v>182</v>
      </c>
      <c r="C248" s="15">
        <v>11429.00459</v>
      </c>
      <c r="D248" s="15">
        <v>25.384590000000003</v>
      </c>
      <c r="E248" s="15">
        <v>1058.5</v>
      </c>
      <c r="F248" s="15">
        <v>10345.119999999999</v>
      </c>
    </row>
    <row r="249" spans="1:6" x14ac:dyDescent="0.35">
      <c r="A249" s="12" t="s">
        <v>171</v>
      </c>
      <c r="B249" s="12" t="s">
        <v>183</v>
      </c>
      <c r="C249" s="15">
        <v>273628.6916330001</v>
      </c>
      <c r="D249" s="15">
        <v>9542.970777999999</v>
      </c>
      <c r="E249" s="15">
        <v>52610.971939999996</v>
      </c>
      <c r="F249" s="15">
        <v>211474.74891500003</v>
      </c>
    </row>
    <row r="250" spans="1:6" x14ac:dyDescent="0.35">
      <c r="A250" s="12" t="s">
        <v>171</v>
      </c>
      <c r="B250" s="12" t="s">
        <v>184</v>
      </c>
      <c r="C250" s="15">
        <v>17096.66131</v>
      </c>
      <c r="D250" s="15">
        <v>1004.80931</v>
      </c>
      <c r="E250" s="15">
        <v>0</v>
      </c>
      <c r="F250" s="15">
        <v>16091.851999999999</v>
      </c>
    </row>
    <row r="251" spans="1:6" x14ac:dyDescent="0.35">
      <c r="A251" s="12" t="s">
        <v>185</v>
      </c>
      <c r="B251" s="12" t="s">
        <v>186</v>
      </c>
      <c r="C251" s="15">
        <v>11446.776395999999</v>
      </c>
      <c r="D251" s="15">
        <v>3396.8647839999999</v>
      </c>
      <c r="E251" s="15">
        <v>8011.0404999999992</v>
      </c>
      <c r="F251" s="15">
        <v>38.871111999999997</v>
      </c>
    </row>
    <row r="252" spans="1:6" x14ac:dyDescent="0.35">
      <c r="A252" s="12" t="s">
        <v>185</v>
      </c>
      <c r="B252" s="12" t="s">
        <v>187</v>
      </c>
      <c r="C252" s="15">
        <v>124.672934</v>
      </c>
      <c r="D252" s="15">
        <v>123.972894</v>
      </c>
      <c r="E252" s="15">
        <v>0</v>
      </c>
      <c r="F252" s="15">
        <v>0.70004</v>
      </c>
    </row>
    <row r="253" spans="1:6" x14ac:dyDescent="0.35">
      <c r="A253" s="12" t="s">
        <v>185</v>
      </c>
      <c r="B253" s="12" t="s">
        <v>895</v>
      </c>
      <c r="C253" s="15">
        <v>83.72</v>
      </c>
      <c r="D253" s="15">
        <v>83.72</v>
      </c>
      <c r="E253" s="15">
        <v>0</v>
      </c>
      <c r="F253" s="15">
        <v>0</v>
      </c>
    </row>
    <row r="254" spans="1:6" x14ac:dyDescent="0.35">
      <c r="A254" s="12" t="s">
        <v>185</v>
      </c>
      <c r="B254" s="12" t="s">
        <v>896</v>
      </c>
      <c r="C254" s="15">
        <v>6836.9769900000001</v>
      </c>
      <c r="D254" s="15">
        <v>3266.6386299999999</v>
      </c>
      <c r="E254" s="15">
        <v>2983.5096999999996</v>
      </c>
      <c r="F254" s="15">
        <v>586.82866000000001</v>
      </c>
    </row>
    <row r="255" spans="1:6" x14ac:dyDescent="0.35">
      <c r="A255" s="12" t="s">
        <v>185</v>
      </c>
      <c r="B255" s="12" t="s">
        <v>897</v>
      </c>
      <c r="C255" s="15">
        <v>1333.1603299999999</v>
      </c>
      <c r="D255" s="15">
        <v>1333.1603299999999</v>
      </c>
      <c r="E255" s="15">
        <v>0</v>
      </c>
      <c r="F255" s="15">
        <v>0</v>
      </c>
    </row>
    <row r="256" spans="1:6" x14ac:dyDescent="0.35">
      <c r="A256" s="12" t="s">
        <v>185</v>
      </c>
      <c r="B256" s="12" t="s">
        <v>188</v>
      </c>
      <c r="C256" s="15">
        <v>167.44</v>
      </c>
      <c r="D256" s="15">
        <v>167.44</v>
      </c>
      <c r="E256" s="15">
        <v>0</v>
      </c>
      <c r="F256" s="15">
        <v>0</v>
      </c>
    </row>
    <row r="257" spans="1:6" x14ac:dyDescent="0.35">
      <c r="A257" s="12" t="s">
        <v>185</v>
      </c>
      <c r="B257" s="12" t="s">
        <v>189</v>
      </c>
      <c r="C257" s="15">
        <v>740.94999999999993</v>
      </c>
      <c r="D257" s="15">
        <v>0</v>
      </c>
      <c r="E257" s="15">
        <v>740.94999999999993</v>
      </c>
      <c r="F257" s="15">
        <v>0</v>
      </c>
    </row>
    <row r="258" spans="1:6" x14ac:dyDescent="0.35">
      <c r="A258" s="12" t="s">
        <v>185</v>
      </c>
      <c r="B258" s="12" t="s">
        <v>898</v>
      </c>
      <c r="C258" s="15">
        <v>15810.642411000001</v>
      </c>
      <c r="D258" s="15">
        <v>5352.2919860000011</v>
      </c>
      <c r="E258" s="15">
        <v>10405.8711</v>
      </c>
      <c r="F258" s="15">
        <v>52.479325000000003</v>
      </c>
    </row>
    <row r="259" spans="1:6" ht="29" x14ac:dyDescent="0.35">
      <c r="A259" s="12" t="s">
        <v>185</v>
      </c>
      <c r="B259" s="12" t="s">
        <v>776</v>
      </c>
      <c r="C259" s="15">
        <v>38780.672784000009</v>
      </c>
      <c r="D259" s="15">
        <v>13117.655103999998</v>
      </c>
      <c r="E259" s="15">
        <v>5732.7569999999996</v>
      </c>
      <c r="F259" s="15">
        <v>19930.260679999999</v>
      </c>
    </row>
    <row r="260" spans="1:6" x14ac:dyDescent="0.35">
      <c r="A260" s="12" t="s">
        <v>185</v>
      </c>
      <c r="B260" s="12" t="s">
        <v>899</v>
      </c>
      <c r="C260" s="15">
        <v>25698.357889999999</v>
      </c>
      <c r="D260" s="15">
        <v>2897.7348699999998</v>
      </c>
      <c r="E260" s="15">
        <v>18969.860700000001</v>
      </c>
      <c r="F260" s="15">
        <v>3830.7623199999998</v>
      </c>
    </row>
    <row r="261" spans="1:6" x14ac:dyDescent="0.35">
      <c r="A261" s="12" t="s">
        <v>185</v>
      </c>
      <c r="B261" s="12" t="s">
        <v>190</v>
      </c>
      <c r="C261" s="15">
        <v>2466.1899399999993</v>
      </c>
      <c r="D261" s="15">
        <v>1978.88392</v>
      </c>
      <c r="E261" s="15">
        <v>20.126999999999999</v>
      </c>
      <c r="F261" s="15">
        <v>467.17901999999992</v>
      </c>
    </row>
    <row r="262" spans="1:6" x14ac:dyDescent="0.35">
      <c r="A262" s="12" t="s">
        <v>185</v>
      </c>
      <c r="B262" s="12" t="s">
        <v>191</v>
      </c>
      <c r="C262" s="15">
        <v>40004.741040000001</v>
      </c>
      <c r="D262" s="15">
        <v>7416.6508400000002</v>
      </c>
      <c r="E262" s="15">
        <v>30053.791499999999</v>
      </c>
      <c r="F262" s="15">
        <v>2534.2987000000003</v>
      </c>
    </row>
    <row r="263" spans="1:6" x14ac:dyDescent="0.35">
      <c r="A263" s="12" t="s">
        <v>185</v>
      </c>
      <c r="B263" s="12" t="s">
        <v>192</v>
      </c>
      <c r="C263" s="15">
        <v>9821.6892399999979</v>
      </c>
      <c r="D263" s="15">
        <v>2096.8930499999997</v>
      </c>
      <c r="E263" s="15">
        <v>7460.2558099999987</v>
      </c>
      <c r="F263" s="15">
        <v>264.54037999999997</v>
      </c>
    </row>
    <row r="264" spans="1:6" x14ac:dyDescent="0.35">
      <c r="A264" s="12" t="s">
        <v>185</v>
      </c>
      <c r="B264" s="12" t="s">
        <v>193</v>
      </c>
      <c r="C264" s="15">
        <v>11393.991999999998</v>
      </c>
      <c r="D264" s="15">
        <v>4406.9759999999997</v>
      </c>
      <c r="E264" s="15">
        <v>6987.0159999999996</v>
      </c>
      <c r="F264" s="15">
        <v>0</v>
      </c>
    </row>
    <row r="265" spans="1:6" x14ac:dyDescent="0.35">
      <c r="A265" s="12" t="s">
        <v>185</v>
      </c>
      <c r="B265" s="12" t="s">
        <v>194</v>
      </c>
      <c r="C265" s="15">
        <v>7527.9233760000006</v>
      </c>
      <c r="D265" s="15">
        <v>4009.4693760000005</v>
      </c>
      <c r="E265" s="15">
        <v>3518.4539999999997</v>
      </c>
      <c r="F265" s="15">
        <v>0</v>
      </c>
    </row>
    <row r="266" spans="1:6" x14ac:dyDescent="0.35">
      <c r="A266" s="12" t="s">
        <v>185</v>
      </c>
      <c r="B266" s="12" t="s">
        <v>195</v>
      </c>
      <c r="C266" s="15">
        <v>6371.215196000001</v>
      </c>
      <c r="D266" s="15">
        <v>1026.4731960000001</v>
      </c>
      <c r="E266" s="15">
        <v>5344.7420000000002</v>
      </c>
      <c r="F266" s="15">
        <v>0</v>
      </c>
    </row>
    <row r="267" spans="1:6" x14ac:dyDescent="0.35">
      <c r="A267" s="12" t="s">
        <v>185</v>
      </c>
      <c r="B267" s="12" t="s">
        <v>196</v>
      </c>
      <c r="C267" s="15">
        <v>12987.526173999999</v>
      </c>
      <c r="D267" s="15">
        <v>4486.470174</v>
      </c>
      <c r="E267" s="15">
        <v>8501.0559999999987</v>
      </c>
      <c r="F267" s="15">
        <v>0</v>
      </c>
    </row>
    <row r="268" spans="1:6" x14ac:dyDescent="0.35">
      <c r="A268" s="12" t="s">
        <v>185</v>
      </c>
      <c r="B268" s="12" t="s">
        <v>900</v>
      </c>
      <c r="C268" s="15">
        <v>1117.3919299999998</v>
      </c>
      <c r="D268" s="15">
        <v>1106.3923299999999</v>
      </c>
      <c r="E268" s="15">
        <v>0</v>
      </c>
      <c r="F268" s="15">
        <v>10.999599999999999</v>
      </c>
    </row>
    <row r="269" spans="1:6" x14ac:dyDescent="0.35">
      <c r="A269" s="12" t="s">
        <v>185</v>
      </c>
      <c r="B269" s="12" t="s">
        <v>197</v>
      </c>
      <c r="C269" s="15">
        <v>15312.227897999996</v>
      </c>
      <c r="D269" s="15">
        <v>5725.5067179999996</v>
      </c>
      <c r="E269" s="15">
        <v>9569.8984999999993</v>
      </c>
      <c r="F269" s="15">
        <v>16.822680000000002</v>
      </c>
    </row>
    <row r="270" spans="1:6" x14ac:dyDescent="0.35">
      <c r="A270" s="12" t="s">
        <v>185</v>
      </c>
      <c r="B270" s="12" t="s">
        <v>198</v>
      </c>
      <c r="C270" s="15">
        <v>124.48769999999999</v>
      </c>
      <c r="D270" s="15">
        <v>116.46469999999999</v>
      </c>
      <c r="E270" s="15">
        <v>0</v>
      </c>
      <c r="F270" s="15">
        <v>8.0229999999999997</v>
      </c>
    </row>
    <row r="271" spans="1:6" x14ac:dyDescent="0.35">
      <c r="A271" s="12" t="s">
        <v>185</v>
      </c>
      <c r="B271" s="12" t="s">
        <v>901</v>
      </c>
      <c r="C271" s="15">
        <v>18830.104039999998</v>
      </c>
      <c r="D271" s="15">
        <v>4270.0824600000005</v>
      </c>
      <c r="E271" s="15">
        <v>14552.814499999999</v>
      </c>
      <c r="F271" s="15">
        <v>7.2070799999999995</v>
      </c>
    </row>
    <row r="272" spans="1:6" x14ac:dyDescent="0.35">
      <c r="A272" s="12" t="s">
        <v>185</v>
      </c>
      <c r="B272" s="12" t="s">
        <v>199</v>
      </c>
      <c r="C272" s="15">
        <v>17004.017159999999</v>
      </c>
      <c r="D272" s="15">
        <v>1125.1332599999998</v>
      </c>
      <c r="E272" s="15">
        <v>5638.9494999999988</v>
      </c>
      <c r="F272" s="15">
        <v>10239.9344</v>
      </c>
    </row>
    <row r="273" spans="1:6" x14ac:dyDescent="0.35">
      <c r="A273" s="12" t="s">
        <v>185</v>
      </c>
      <c r="B273" s="12" t="s">
        <v>835</v>
      </c>
      <c r="C273" s="16"/>
      <c r="D273" s="16"/>
      <c r="E273" s="16"/>
      <c r="F273" s="16"/>
    </row>
    <row r="274" spans="1:6" x14ac:dyDescent="0.35">
      <c r="A274" s="12" t="s">
        <v>185</v>
      </c>
      <c r="B274" s="12" t="s">
        <v>902</v>
      </c>
      <c r="C274" s="15">
        <v>4154.2361839999994</v>
      </c>
      <c r="D274" s="15">
        <v>525.21998399999995</v>
      </c>
      <c r="E274" s="15">
        <v>3629.0162</v>
      </c>
      <c r="F274" s="15">
        <v>0</v>
      </c>
    </row>
    <row r="275" spans="1:6" x14ac:dyDescent="0.35">
      <c r="A275" s="12" t="s">
        <v>185</v>
      </c>
      <c r="B275" s="12" t="s">
        <v>200</v>
      </c>
      <c r="C275" s="15">
        <v>133.40260000000001</v>
      </c>
      <c r="D275" s="15">
        <v>89.404200000000003</v>
      </c>
      <c r="E275" s="15">
        <v>0</v>
      </c>
      <c r="F275" s="15">
        <v>43.998399999999997</v>
      </c>
    </row>
    <row r="276" spans="1:6" x14ac:dyDescent="0.35">
      <c r="A276" s="12" t="s">
        <v>185</v>
      </c>
      <c r="B276" s="12" t="s">
        <v>201</v>
      </c>
      <c r="C276" s="15">
        <v>14332.357899999999</v>
      </c>
      <c r="D276" s="15">
        <v>5904.8699000000006</v>
      </c>
      <c r="E276" s="15">
        <v>0</v>
      </c>
      <c r="F276" s="15">
        <v>8427.4879999999994</v>
      </c>
    </row>
    <row r="277" spans="1:6" x14ac:dyDescent="0.35">
      <c r="A277" s="12" t="s">
        <v>185</v>
      </c>
      <c r="B277" s="12" t="s">
        <v>903</v>
      </c>
      <c r="C277" s="15">
        <v>7628.8665599999995</v>
      </c>
      <c r="D277" s="15">
        <v>917.76905999999997</v>
      </c>
      <c r="E277" s="15">
        <v>6711.0974999999989</v>
      </c>
      <c r="F277" s="15">
        <v>0</v>
      </c>
    </row>
    <row r="278" spans="1:6" x14ac:dyDescent="0.35">
      <c r="A278" s="12" t="s">
        <v>185</v>
      </c>
      <c r="B278" s="12" t="s">
        <v>904</v>
      </c>
      <c r="C278" s="15">
        <v>33716.650199999989</v>
      </c>
      <c r="D278" s="15">
        <v>9553.5297399999999</v>
      </c>
      <c r="E278" s="15">
        <v>19318.576459999997</v>
      </c>
      <c r="F278" s="15">
        <v>4844.5439999999999</v>
      </c>
    </row>
    <row r="279" spans="1:6" x14ac:dyDescent="0.35">
      <c r="A279" s="12" t="s">
        <v>185</v>
      </c>
      <c r="B279" s="12" t="s">
        <v>202</v>
      </c>
      <c r="C279" s="15">
        <v>5723.6705460000003</v>
      </c>
      <c r="D279" s="15">
        <v>350.72454600000009</v>
      </c>
      <c r="E279" s="15">
        <v>5372.9459999999999</v>
      </c>
      <c r="F279" s="15">
        <v>0</v>
      </c>
    </row>
    <row r="280" spans="1:6" x14ac:dyDescent="0.35">
      <c r="A280" s="12" t="s">
        <v>185</v>
      </c>
      <c r="B280" s="12" t="s">
        <v>905</v>
      </c>
      <c r="C280" s="15">
        <v>18081.485595999999</v>
      </c>
      <c r="D280" s="15">
        <v>3362.9035960000001</v>
      </c>
      <c r="E280" s="15">
        <v>2960.47</v>
      </c>
      <c r="F280" s="15">
        <v>11758.112000000001</v>
      </c>
    </row>
    <row r="281" spans="1:6" x14ac:dyDescent="0.35">
      <c r="A281" s="12" t="s">
        <v>185</v>
      </c>
      <c r="B281" s="12" t="s">
        <v>906</v>
      </c>
      <c r="C281" s="15">
        <v>5942.5039179999994</v>
      </c>
      <c r="D281" s="15">
        <v>2037.7623680000002</v>
      </c>
      <c r="E281" s="15">
        <v>1733.8229999999999</v>
      </c>
      <c r="F281" s="15">
        <v>2170.9185500000003</v>
      </c>
    </row>
    <row r="282" spans="1:6" x14ac:dyDescent="0.35">
      <c r="A282" s="12" t="s">
        <v>185</v>
      </c>
      <c r="B282" s="12" t="s">
        <v>203</v>
      </c>
      <c r="C282" s="15">
        <v>2228.9122400000001</v>
      </c>
      <c r="D282" s="15">
        <v>547.22924</v>
      </c>
      <c r="E282" s="15">
        <v>1681.683</v>
      </c>
      <c r="F282" s="15">
        <v>0</v>
      </c>
    </row>
    <row r="283" spans="1:6" x14ac:dyDescent="0.35">
      <c r="A283" s="12" t="s">
        <v>185</v>
      </c>
      <c r="B283" s="12" t="s">
        <v>204</v>
      </c>
      <c r="C283" s="15">
        <v>14281.457249999999</v>
      </c>
      <c r="D283" s="15">
        <v>2011.65419</v>
      </c>
      <c r="E283" s="15">
        <v>8041.4245000000001</v>
      </c>
      <c r="F283" s="15">
        <v>4228.3785600000001</v>
      </c>
    </row>
    <row r="284" spans="1:6" x14ac:dyDescent="0.35">
      <c r="A284" s="12" t="s">
        <v>185</v>
      </c>
      <c r="B284" s="12" t="s">
        <v>205</v>
      </c>
      <c r="C284" s="15">
        <v>2584.3889499999996</v>
      </c>
      <c r="D284" s="15">
        <v>0</v>
      </c>
      <c r="E284" s="15">
        <v>0</v>
      </c>
      <c r="F284" s="15">
        <v>2584.3889499999996</v>
      </c>
    </row>
    <row r="285" spans="1:6" x14ac:dyDescent="0.35">
      <c r="A285" s="12" t="s">
        <v>185</v>
      </c>
      <c r="B285" s="12" t="s">
        <v>206</v>
      </c>
      <c r="C285" s="15">
        <v>10772.62883</v>
      </c>
      <c r="D285" s="15">
        <v>4032.6563299999993</v>
      </c>
      <c r="E285" s="15">
        <v>5882.0844999999999</v>
      </c>
      <c r="F285" s="15">
        <v>857.88800000000003</v>
      </c>
    </row>
    <row r="286" spans="1:6" x14ac:dyDescent="0.35">
      <c r="A286" s="12" t="s">
        <v>185</v>
      </c>
      <c r="B286" s="12" t="s">
        <v>207</v>
      </c>
      <c r="C286" s="15">
        <v>8403.7957479999986</v>
      </c>
      <c r="D286" s="15">
        <v>1430.2407479999997</v>
      </c>
      <c r="E286" s="15">
        <v>6378.5210000000006</v>
      </c>
      <c r="F286" s="15">
        <v>595.03399999999999</v>
      </c>
    </row>
    <row r="287" spans="1:6" x14ac:dyDescent="0.35">
      <c r="A287" s="12" t="s">
        <v>208</v>
      </c>
      <c r="B287" s="12" t="s">
        <v>209</v>
      </c>
      <c r="C287" s="15">
        <v>6758.683892</v>
      </c>
      <c r="D287" s="15">
        <v>6758.683892</v>
      </c>
      <c r="E287" s="15">
        <v>0</v>
      </c>
      <c r="F287" s="15">
        <v>0</v>
      </c>
    </row>
    <row r="288" spans="1:6" x14ac:dyDescent="0.35">
      <c r="A288" s="12" t="s">
        <v>208</v>
      </c>
      <c r="B288" s="12" t="s">
        <v>210</v>
      </c>
      <c r="C288" s="15">
        <v>133.12187999999998</v>
      </c>
      <c r="D288" s="15">
        <v>133.12187999999998</v>
      </c>
      <c r="E288" s="15">
        <v>0</v>
      </c>
      <c r="F288" s="15">
        <v>0</v>
      </c>
    </row>
    <row r="289" spans="1:6" x14ac:dyDescent="0.35">
      <c r="A289" s="12" t="s">
        <v>208</v>
      </c>
      <c r="B289" s="12" t="s">
        <v>836</v>
      </c>
      <c r="C289" s="16"/>
      <c r="D289" s="16"/>
      <c r="E289" s="16"/>
      <c r="F289" s="16"/>
    </row>
    <row r="290" spans="1:6" x14ac:dyDescent="0.35">
      <c r="A290" s="12" t="s">
        <v>208</v>
      </c>
      <c r="B290" s="12" t="s">
        <v>211</v>
      </c>
      <c r="C290" s="15">
        <v>411.06058000000002</v>
      </c>
      <c r="D290" s="15">
        <v>411.06058000000002</v>
      </c>
      <c r="E290" s="15">
        <v>0</v>
      </c>
      <c r="F290" s="15">
        <v>0</v>
      </c>
    </row>
    <row r="291" spans="1:6" x14ac:dyDescent="0.35">
      <c r="A291" s="12" t="s">
        <v>208</v>
      </c>
      <c r="B291" s="12" t="s">
        <v>212</v>
      </c>
      <c r="C291" s="15">
        <v>83.72</v>
      </c>
      <c r="D291" s="15">
        <v>83.72</v>
      </c>
      <c r="E291" s="15">
        <v>0</v>
      </c>
      <c r="F291" s="15">
        <v>0</v>
      </c>
    </row>
    <row r="292" spans="1:6" x14ac:dyDescent="0.35">
      <c r="A292" s="12" t="s">
        <v>208</v>
      </c>
      <c r="B292" s="12" t="s">
        <v>837</v>
      </c>
      <c r="C292" s="15">
        <v>33.488</v>
      </c>
      <c r="D292" s="15">
        <v>33.488</v>
      </c>
      <c r="E292" s="15">
        <v>0</v>
      </c>
      <c r="F292" s="15">
        <v>0</v>
      </c>
    </row>
    <row r="293" spans="1:6" x14ac:dyDescent="0.35">
      <c r="A293" s="12" t="s">
        <v>208</v>
      </c>
      <c r="B293" s="12" t="s">
        <v>213</v>
      </c>
      <c r="C293" s="15">
        <v>6.5314139999999998</v>
      </c>
      <c r="D293" s="15">
        <v>3.503574</v>
      </c>
      <c r="E293" s="15">
        <v>0</v>
      </c>
      <c r="F293" s="15">
        <v>3.0278400000000003</v>
      </c>
    </row>
    <row r="294" spans="1:6" x14ac:dyDescent="0.35">
      <c r="A294" s="12" t="s">
        <v>208</v>
      </c>
      <c r="B294" s="12" t="s">
        <v>838</v>
      </c>
      <c r="C294" s="16"/>
      <c r="D294" s="16"/>
      <c r="E294" s="16"/>
      <c r="F294" s="16"/>
    </row>
    <row r="295" spans="1:6" x14ac:dyDescent="0.35">
      <c r="A295" s="12" t="s">
        <v>208</v>
      </c>
      <c r="B295" s="12" t="s">
        <v>214</v>
      </c>
      <c r="C295" s="15">
        <v>203.77275599999999</v>
      </c>
      <c r="D295" s="15">
        <v>203.77275599999999</v>
      </c>
      <c r="E295" s="15">
        <v>0</v>
      </c>
      <c r="F295" s="15">
        <v>0</v>
      </c>
    </row>
    <row r="296" spans="1:6" x14ac:dyDescent="0.35">
      <c r="A296" s="12" t="s">
        <v>208</v>
      </c>
      <c r="B296" s="12" t="s">
        <v>839</v>
      </c>
      <c r="C296" s="16"/>
      <c r="D296" s="16"/>
      <c r="E296" s="16"/>
      <c r="F296" s="16"/>
    </row>
    <row r="297" spans="1:6" x14ac:dyDescent="0.35">
      <c r="A297" s="12" t="s">
        <v>208</v>
      </c>
      <c r="B297" s="12" t="s">
        <v>777</v>
      </c>
      <c r="C297" s="15">
        <v>5352.0178640000013</v>
      </c>
      <c r="D297" s="15">
        <v>3737.4333259999999</v>
      </c>
      <c r="E297" s="15">
        <v>1602.569</v>
      </c>
      <c r="F297" s="15">
        <v>12.015538000000003</v>
      </c>
    </row>
    <row r="298" spans="1:6" x14ac:dyDescent="0.35">
      <c r="A298" s="12" t="s">
        <v>208</v>
      </c>
      <c r="B298" s="12" t="s">
        <v>215</v>
      </c>
      <c r="C298" s="15">
        <v>0</v>
      </c>
      <c r="D298" s="15">
        <v>0</v>
      </c>
      <c r="E298" s="15">
        <v>0</v>
      </c>
      <c r="F298" s="15">
        <v>0</v>
      </c>
    </row>
    <row r="299" spans="1:6" x14ac:dyDescent="0.35">
      <c r="A299" s="12" t="s">
        <v>208</v>
      </c>
      <c r="B299" s="12" t="s">
        <v>216</v>
      </c>
      <c r="C299" s="15">
        <v>458.36882160000005</v>
      </c>
      <c r="D299" s="15">
        <v>142.48871800000001</v>
      </c>
      <c r="E299" s="15">
        <v>0</v>
      </c>
      <c r="F299" s="15">
        <v>315.88010360000004</v>
      </c>
    </row>
    <row r="300" spans="1:6" x14ac:dyDescent="0.35">
      <c r="A300" s="12" t="s">
        <v>208</v>
      </c>
      <c r="B300" s="12" t="s">
        <v>217</v>
      </c>
      <c r="C300" s="15">
        <v>68.401584</v>
      </c>
      <c r="D300" s="15">
        <v>68.401584</v>
      </c>
      <c r="E300" s="15">
        <v>0</v>
      </c>
      <c r="F300" s="15">
        <v>0</v>
      </c>
    </row>
    <row r="301" spans="1:6" x14ac:dyDescent="0.35">
      <c r="A301" s="12" t="s">
        <v>208</v>
      </c>
      <c r="B301" s="12" t="s">
        <v>218</v>
      </c>
      <c r="C301" s="15">
        <v>117.695718</v>
      </c>
      <c r="D301" s="15">
        <v>117.695718</v>
      </c>
      <c r="E301" s="15">
        <v>0</v>
      </c>
      <c r="F301" s="15">
        <v>0</v>
      </c>
    </row>
    <row r="302" spans="1:6" x14ac:dyDescent="0.35">
      <c r="A302" s="12" t="s">
        <v>208</v>
      </c>
      <c r="B302" s="12" t="s">
        <v>840</v>
      </c>
      <c r="C302" s="16"/>
      <c r="D302" s="16"/>
      <c r="E302" s="16"/>
      <c r="F302" s="16"/>
    </row>
    <row r="303" spans="1:6" x14ac:dyDescent="0.35">
      <c r="A303" s="12" t="s">
        <v>208</v>
      </c>
      <c r="B303" s="12" t="s">
        <v>219</v>
      </c>
      <c r="C303" s="15">
        <v>117.23952599999998</v>
      </c>
      <c r="D303" s="15">
        <v>117.23952599999998</v>
      </c>
      <c r="E303" s="15">
        <v>0</v>
      </c>
      <c r="F303" s="15">
        <v>0</v>
      </c>
    </row>
    <row r="304" spans="1:6" x14ac:dyDescent="0.35">
      <c r="A304" s="12" t="s">
        <v>208</v>
      </c>
      <c r="B304" s="12" t="s">
        <v>220</v>
      </c>
      <c r="C304" s="15">
        <v>3206.8724299999999</v>
      </c>
      <c r="D304" s="15">
        <v>1356.6612660000001</v>
      </c>
      <c r="E304" s="15">
        <v>0</v>
      </c>
      <c r="F304" s="15">
        <v>1850.2111640000001</v>
      </c>
    </row>
    <row r="305" spans="1:6" x14ac:dyDescent="0.35">
      <c r="A305" s="12" t="s">
        <v>208</v>
      </c>
      <c r="B305" s="12" t="s">
        <v>221</v>
      </c>
      <c r="C305" s="15">
        <v>340.77537000000001</v>
      </c>
      <c r="D305" s="15">
        <v>340.77537000000001</v>
      </c>
      <c r="E305" s="15">
        <v>0</v>
      </c>
      <c r="F305" s="15">
        <v>0</v>
      </c>
    </row>
    <row r="306" spans="1:6" x14ac:dyDescent="0.35">
      <c r="A306" s="12" t="s">
        <v>208</v>
      </c>
      <c r="B306" s="12" t="s">
        <v>222</v>
      </c>
      <c r="C306" s="15">
        <v>1360.365802</v>
      </c>
      <c r="D306" s="15">
        <v>1360.365802</v>
      </c>
      <c r="E306" s="15">
        <v>0</v>
      </c>
      <c r="F306" s="15">
        <v>0</v>
      </c>
    </row>
    <row r="307" spans="1:6" ht="29" x14ac:dyDescent="0.35">
      <c r="A307" s="12" t="s">
        <v>208</v>
      </c>
      <c r="B307" s="12" t="s">
        <v>223</v>
      </c>
      <c r="C307" s="15">
        <v>1828.8174879999999</v>
      </c>
      <c r="D307" s="15">
        <v>1828.8174879999999</v>
      </c>
      <c r="E307" s="15">
        <v>0</v>
      </c>
      <c r="F307" s="15">
        <v>0</v>
      </c>
    </row>
    <row r="308" spans="1:6" x14ac:dyDescent="0.35">
      <c r="A308" s="12" t="s">
        <v>208</v>
      </c>
      <c r="B308" s="12" t="s">
        <v>224</v>
      </c>
      <c r="C308" s="15">
        <v>1022.6524119999999</v>
      </c>
      <c r="D308" s="15">
        <v>758.99199999999996</v>
      </c>
      <c r="E308" s="15">
        <v>0</v>
      </c>
      <c r="F308" s="15">
        <v>263.66041200000001</v>
      </c>
    </row>
    <row r="309" spans="1:6" x14ac:dyDescent="0.35">
      <c r="A309" s="12" t="s">
        <v>208</v>
      </c>
      <c r="B309" s="12" t="s">
        <v>225</v>
      </c>
      <c r="C309" s="15">
        <v>1055.0028679999998</v>
      </c>
      <c r="D309" s="15">
        <v>1055.0028679999998</v>
      </c>
      <c r="E309" s="15">
        <v>0</v>
      </c>
      <c r="F309" s="15">
        <v>0</v>
      </c>
    </row>
    <row r="310" spans="1:6" x14ac:dyDescent="0.35">
      <c r="A310" s="12" t="s">
        <v>208</v>
      </c>
      <c r="B310" s="12" t="s">
        <v>907</v>
      </c>
      <c r="C310" s="16"/>
      <c r="D310" s="16"/>
      <c r="E310" s="16"/>
      <c r="F310" s="16"/>
    </row>
    <row r="311" spans="1:6" x14ac:dyDescent="0.35">
      <c r="A311" s="12" t="s">
        <v>208</v>
      </c>
      <c r="B311" s="12" t="s">
        <v>841</v>
      </c>
      <c r="C311" s="16"/>
      <c r="D311" s="16"/>
      <c r="E311" s="16"/>
      <c r="F311" s="16"/>
    </row>
    <row r="312" spans="1:6" x14ac:dyDescent="0.35">
      <c r="A312" s="12" t="s">
        <v>208</v>
      </c>
      <c r="B312" s="12" t="s">
        <v>226</v>
      </c>
      <c r="C312" s="15">
        <v>388.99116400000003</v>
      </c>
      <c r="D312" s="15">
        <v>388.99116400000003</v>
      </c>
      <c r="E312" s="15">
        <v>0</v>
      </c>
      <c r="F312" s="15">
        <v>0</v>
      </c>
    </row>
    <row r="313" spans="1:6" ht="29" x14ac:dyDescent="0.35">
      <c r="A313" s="12" t="s">
        <v>208</v>
      </c>
      <c r="B313" s="12" t="s">
        <v>842</v>
      </c>
      <c r="C313" s="16"/>
      <c r="D313" s="16"/>
      <c r="E313" s="16"/>
      <c r="F313" s="16"/>
    </row>
    <row r="314" spans="1:6" x14ac:dyDescent="0.35">
      <c r="A314" s="12" t="s">
        <v>208</v>
      </c>
      <c r="B314" s="12" t="s">
        <v>227</v>
      </c>
      <c r="C314" s="15">
        <v>193.28771999999998</v>
      </c>
      <c r="D314" s="15">
        <v>184.31729999999999</v>
      </c>
      <c r="E314" s="15">
        <v>0</v>
      </c>
      <c r="F314" s="15">
        <v>8.970419999999999</v>
      </c>
    </row>
    <row r="315" spans="1:6" x14ac:dyDescent="0.35">
      <c r="A315" s="12" t="s">
        <v>208</v>
      </c>
      <c r="B315" s="12" t="s">
        <v>228</v>
      </c>
      <c r="C315" s="15">
        <v>0</v>
      </c>
      <c r="D315" s="15">
        <v>0</v>
      </c>
      <c r="E315" s="15">
        <v>0</v>
      </c>
      <c r="F315" s="15">
        <v>0</v>
      </c>
    </row>
    <row r="316" spans="1:6" x14ac:dyDescent="0.35">
      <c r="A316" s="12" t="s">
        <v>208</v>
      </c>
      <c r="B316" s="12" t="s">
        <v>229</v>
      </c>
      <c r="C316" s="15">
        <v>530.17389400000002</v>
      </c>
      <c r="D316" s="15">
        <v>530.17389400000002</v>
      </c>
      <c r="E316" s="15">
        <v>0</v>
      </c>
      <c r="F316" s="15">
        <v>0</v>
      </c>
    </row>
    <row r="317" spans="1:6" x14ac:dyDescent="0.35">
      <c r="A317" s="12" t="s">
        <v>230</v>
      </c>
      <c r="B317" s="12" t="s">
        <v>231</v>
      </c>
      <c r="C317" s="15">
        <v>246.62525400000001</v>
      </c>
      <c r="D317" s="15">
        <v>246.62525400000001</v>
      </c>
      <c r="E317" s="15">
        <v>0</v>
      </c>
      <c r="F317" s="15">
        <v>0</v>
      </c>
    </row>
    <row r="318" spans="1:6" x14ac:dyDescent="0.35">
      <c r="A318" s="12" t="s">
        <v>230</v>
      </c>
      <c r="B318" s="12" t="s">
        <v>232</v>
      </c>
      <c r="C318" s="15">
        <v>5551.5284000000001</v>
      </c>
      <c r="D318" s="15">
        <v>0</v>
      </c>
      <c r="E318" s="15">
        <v>0</v>
      </c>
      <c r="F318" s="15">
        <v>5551.5284000000001</v>
      </c>
    </row>
    <row r="319" spans="1:6" x14ac:dyDescent="0.35">
      <c r="A319" s="12" t="s">
        <v>230</v>
      </c>
      <c r="B319" s="12" t="s">
        <v>908</v>
      </c>
      <c r="C319" s="15">
        <v>20046.329592000002</v>
      </c>
      <c r="D319" s="15">
        <v>279.673992</v>
      </c>
      <c r="E319" s="15">
        <v>8163.5739999999996</v>
      </c>
      <c r="F319" s="15">
        <v>11603.0816</v>
      </c>
    </row>
    <row r="320" spans="1:6" x14ac:dyDescent="0.35">
      <c r="A320" s="12" t="s">
        <v>230</v>
      </c>
      <c r="B320" s="12" t="s">
        <v>233</v>
      </c>
      <c r="C320" s="15">
        <v>12816.218399999998</v>
      </c>
      <c r="D320" s="15">
        <v>1624.5824</v>
      </c>
      <c r="E320" s="15">
        <v>11191.635999999999</v>
      </c>
      <c r="F320" s="15">
        <v>0</v>
      </c>
    </row>
    <row r="321" spans="1:6" x14ac:dyDescent="0.35">
      <c r="A321" s="12" t="s">
        <v>230</v>
      </c>
      <c r="B321" s="12" t="s">
        <v>909</v>
      </c>
      <c r="C321" s="15">
        <v>9349.4639999999999</v>
      </c>
      <c r="D321" s="15">
        <v>117.392</v>
      </c>
      <c r="E321" s="15">
        <v>846.8</v>
      </c>
      <c r="F321" s="15">
        <v>8385.2720000000008</v>
      </c>
    </row>
    <row r="322" spans="1:6" x14ac:dyDescent="0.35">
      <c r="A322" s="12" t="s">
        <v>230</v>
      </c>
      <c r="B322" s="12" t="s">
        <v>234</v>
      </c>
      <c r="C322" s="15">
        <v>2128.3668420000004</v>
      </c>
      <c r="D322" s="15">
        <v>468.82060200000001</v>
      </c>
      <c r="E322" s="15">
        <v>440.33599999999996</v>
      </c>
      <c r="F322" s="15">
        <v>1219.2102400000001</v>
      </c>
    </row>
    <row r="323" spans="1:6" x14ac:dyDescent="0.35">
      <c r="A323" s="12" t="s">
        <v>230</v>
      </c>
      <c r="B323" s="12" t="s">
        <v>843</v>
      </c>
      <c r="C323" s="16"/>
      <c r="D323" s="16"/>
      <c r="E323" s="16"/>
      <c r="F323" s="16"/>
    </row>
    <row r="324" spans="1:6" x14ac:dyDescent="0.35">
      <c r="A324" s="12" t="s">
        <v>230</v>
      </c>
      <c r="B324" s="12" t="s">
        <v>235</v>
      </c>
      <c r="C324" s="15">
        <v>0</v>
      </c>
      <c r="D324" s="15">
        <v>0</v>
      </c>
      <c r="E324" s="15">
        <v>0</v>
      </c>
      <c r="F324" s="15">
        <v>0</v>
      </c>
    </row>
    <row r="325" spans="1:6" x14ac:dyDescent="0.35">
      <c r="A325" s="12" t="s">
        <v>230</v>
      </c>
      <c r="B325" s="12" t="s">
        <v>910</v>
      </c>
      <c r="C325" s="15">
        <v>30160.623462000003</v>
      </c>
      <c r="D325" s="15">
        <v>1102.542962</v>
      </c>
      <c r="E325" s="15">
        <v>15160.4485</v>
      </c>
      <c r="F325" s="15">
        <v>13897.632000000001</v>
      </c>
    </row>
    <row r="326" spans="1:6" x14ac:dyDescent="0.35">
      <c r="A326" s="12" t="s">
        <v>230</v>
      </c>
      <c r="B326" s="12" t="s">
        <v>236</v>
      </c>
      <c r="C326" s="15">
        <v>4390.3039999999992</v>
      </c>
      <c r="D326" s="15">
        <v>50.400000000000006</v>
      </c>
      <c r="E326" s="15">
        <v>0</v>
      </c>
      <c r="F326" s="15">
        <v>4339.9039999999995</v>
      </c>
    </row>
    <row r="327" spans="1:6" x14ac:dyDescent="0.35">
      <c r="A327" s="12" t="s">
        <v>230</v>
      </c>
      <c r="B327" s="12" t="s">
        <v>237</v>
      </c>
      <c r="C327" s="15">
        <v>3167.0460000000003</v>
      </c>
      <c r="D327" s="15">
        <v>0</v>
      </c>
      <c r="E327" s="15">
        <v>0</v>
      </c>
      <c r="F327" s="15">
        <v>3167.0460000000003</v>
      </c>
    </row>
    <row r="328" spans="1:6" ht="29" x14ac:dyDescent="0.35">
      <c r="A328" s="12" t="s">
        <v>230</v>
      </c>
      <c r="B328" s="12" t="s">
        <v>238</v>
      </c>
      <c r="C328" s="15">
        <v>5764.597655999999</v>
      </c>
      <c r="D328" s="15">
        <v>774.66565600000001</v>
      </c>
      <c r="E328" s="15">
        <v>3110.4559999999997</v>
      </c>
      <c r="F328" s="15">
        <v>1879.4759999999999</v>
      </c>
    </row>
    <row r="329" spans="1:6" x14ac:dyDescent="0.35">
      <c r="A329" s="12" t="s">
        <v>230</v>
      </c>
      <c r="B329" s="12" t="s">
        <v>239</v>
      </c>
      <c r="C329" s="15">
        <v>18169.237955999997</v>
      </c>
      <c r="D329" s="15">
        <v>5509.2953520000001</v>
      </c>
      <c r="E329" s="15">
        <v>0</v>
      </c>
      <c r="F329" s="15">
        <v>12659.942604</v>
      </c>
    </row>
    <row r="330" spans="1:6" x14ac:dyDescent="0.35">
      <c r="A330" s="12" t="s">
        <v>230</v>
      </c>
      <c r="B330" s="12" t="s">
        <v>240</v>
      </c>
      <c r="C330" s="15">
        <v>68.833511999999985</v>
      </c>
      <c r="D330" s="15">
        <v>68.833511999999985</v>
      </c>
      <c r="E330" s="15">
        <v>0</v>
      </c>
      <c r="F330" s="15">
        <v>0</v>
      </c>
    </row>
    <row r="331" spans="1:6" x14ac:dyDescent="0.35">
      <c r="A331" s="12" t="s">
        <v>241</v>
      </c>
      <c r="B331" s="12" t="s">
        <v>242</v>
      </c>
      <c r="C331" s="15">
        <v>174.75895800000001</v>
      </c>
      <c r="D331" s="15">
        <v>174.75895800000001</v>
      </c>
      <c r="E331" s="15">
        <v>0</v>
      </c>
      <c r="F331" s="15">
        <v>0</v>
      </c>
    </row>
    <row r="332" spans="1:6" x14ac:dyDescent="0.35">
      <c r="A332" s="12" t="s">
        <v>241</v>
      </c>
      <c r="B332" s="12" t="s">
        <v>243</v>
      </c>
      <c r="C332" s="15">
        <v>10.536966</v>
      </c>
      <c r="D332" s="15">
        <v>10.536966</v>
      </c>
      <c r="E332" s="15">
        <v>0</v>
      </c>
      <c r="F332" s="15">
        <v>0</v>
      </c>
    </row>
    <row r="333" spans="1:6" ht="29" x14ac:dyDescent="0.35">
      <c r="A333" s="12" t="s">
        <v>241</v>
      </c>
      <c r="B333" s="12" t="s">
        <v>244</v>
      </c>
      <c r="C333" s="15">
        <v>11.894339600000002</v>
      </c>
      <c r="D333" s="15">
        <v>0</v>
      </c>
      <c r="E333" s="15">
        <v>0</v>
      </c>
      <c r="F333" s="15">
        <v>11.894339600000002</v>
      </c>
    </row>
    <row r="334" spans="1:6" x14ac:dyDescent="0.35">
      <c r="A334" s="12" t="s">
        <v>241</v>
      </c>
      <c r="B334" s="12" t="s">
        <v>990</v>
      </c>
      <c r="C334" s="14"/>
      <c r="D334" s="14"/>
      <c r="E334" s="14"/>
      <c r="F334" s="14"/>
    </row>
    <row r="335" spans="1:6" ht="29" x14ac:dyDescent="0.35">
      <c r="A335" s="12" t="s">
        <v>241</v>
      </c>
      <c r="B335" s="12" t="s">
        <v>844</v>
      </c>
      <c r="C335" s="14"/>
      <c r="D335" s="14"/>
      <c r="E335" s="14"/>
      <c r="F335" s="14"/>
    </row>
    <row r="336" spans="1:6" x14ac:dyDescent="0.35">
      <c r="A336" s="12" t="s">
        <v>245</v>
      </c>
      <c r="B336" s="12" t="s">
        <v>911</v>
      </c>
      <c r="C336" s="13">
        <v>61607.111511999989</v>
      </c>
      <c r="D336" s="13">
        <v>25903.866331999998</v>
      </c>
      <c r="E336" s="13">
        <v>28812.937179999997</v>
      </c>
      <c r="F336" s="13">
        <v>6890.308</v>
      </c>
    </row>
    <row r="337" spans="1:6" x14ac:dyDescent="0.35">
      <c r="A337" s="12" t="s">
        <v>245</v>
      </c>
      <c r="B337" s="12" t="s">
        <v>713</v>
      </c>
      <c r="C337" s="13">
        <v>2192.0947685000001</v>
      </c>
      <c r="D337" s="13">
        <v>2091.1667685000002</v>
      </c>
      <c r="E337" s="13">
        <v>0</v>
      </c>
      <c r="F337" s="13">
        <v>100.928</v>
      </c>
    </row>
    <row r="338" spans="1:6" x14ac:dyDescent="0.35">
      <c r="A338" s="12" t="s">
        <v>245</v>
      </c>
      <c r="B338" s="12" t="s">
        <v>246</v>
      </c>
      <c r="C338" s="13">
        <v>9996.0848305000018</v>
      </c>
      <c r="D338" s="13">
        <v>7313.3096179999993</v>
      </c>
      <c r="E338" s="13">
        <v>2574.2719999999999</v>
      </c>
      <c r="F338" s="13">
        <v>108.50321250000002</v>
      </c>
    </row>
    <row r="339" spans="1:6" x14ac:dyDescent="0.35">
      <c r="A339" s="12" t="s">
        <v>245</v>
      </c>
      <c r="B339" s="12" t="s">
        <v>715</v>
      </c>
      <c r="C339" s="13">
        <v>14386.525287500004</v>
      </c>
      <c r="D339" s="13">
        <v>6048.7207874999995</v>
      </c>
      <c r="E339" s="13">
        <v>8337.8044999999984</v>
      </c>
      <c r="F339" s="13">
        <v>0</v>
      </c>
    </row>
    <row r="340" spans="1:6" x14ac:dyDescent="0.35">
      <c r="A340" s="12" t="s">
        <v>245</v>
      </c>
      <c r="B340" s="12" t="s">
        <v>247</v>
      </c>
      <c r="C340" s="13">
        <v>6507.9487785000001</v>
      </c>
      <c r="D340" s="13">
        <v>3697.6787785000006</v>
      </c>
      <c r="E340" s="13">
        <v>2810.2700000000004</v>
      </c>
      <c r="F340" s="13">
        <v>0</v>
      </c>
    </row>
    <row r="341" spans="1:6" x14ac:dyDescent="0.35">
      <c r="A341" s="12" t="s">
        <v>245</v>
      </c>
      <c r="B341" s="12" t="s">
        <v>248</v>
      </c>
      <c r="C341" s="13">
        <v>38572.710209999997</v>
      </c>
      <c r="D341" s="13">
        <v>16083.368310000002</v>
      </c>
      <c r="E341" s="13">
        <v>22226.929099999998</v>
      </c>
      <c r="F341" s="13">
        <v>262.4128</v>
      </c>
    </row>
    <row r="342" spans="1:6" x14ac:dyDescent="0.35">
      <c r="A342" s="12" t="s">
        <v>245</v>
      </c>
      <c r="B342" s="12" t="s">
        <v>249</v>
      </c>
      <c r="C342" s="13">
        <v>1317.1070440000001</v>
      </c>
      <c r="D342" s="13">
        <v>873.02384400000005</v>
      </c>
      <c r="E342" s="13">
        <v>0</v>
      </c>
      <c r="F342" s="13">
        <v>444.08320000000003</v>
      </c>
    </row>
    <row r="343" spans="1:6" x14ac:dyDescent="0.35">
      <c r="A343" s="12" t="s">
        <v>245</v>
      </c>
      <c r="B343" s="12" t="s">
        <v>250</v>
      </c>
      <c r="C343" s="13">
        <v>4244.5358340000012</v>
      </c>
      <c r="D343" s="13">
        <v>4244.5358340000012</v>
      </c>
      <c r="E343" s="13">
        <v>0</v>
      </c>
      <c r="F343" s="13">
        <v>0</v>
      </c>
    </row>
    <row r="344" spans="1:6" x14ac:dyDescent="0.35">
      <c r="A344" s="12" t="s">
        <v>245</v>
      </c>
      <c r="B344" s="12" t="s">
        <v>251</v>
      </c>
      <c r="C344" s="13">
        <v>2467.1309684999997</v>
      </c>
      <c r="D344" s="13">
        <v>2467.1309684999997</v>
      </c>
      <c r="E344" s="13">
        <v>0</v>
      </c>
      <c r="F344" s="13">
        <v>0</v>
      </c>
    </row>
    <row r="345" spans="1:6" x14ac:dyDescent="0.35">
      <c r="A345" s="12" t="s">
        <v>245</v>
      </c>
      <c r="B345" s="12" t="s">
        <v>252</v>
      </c>
      <c r="C345" s="13">
        <v>7079.1221070000001</v>
      </c>
      <c r="D345" s="13">
        <v>1780.2706069999999</v>
      </c>
      <c r="E345" s="13">
        <v>5298.8514999999998</v>
      </c>
      <c r="F345" s="13">
        <v>0</v>
      </c>
    </row>
    <row r="346" spans="1:6" x14ac:dyDescent="0.35">
      <c r="A346" s="12" t="s">
        <v>245</v>
      </c>
      <c r="B346" s="12" t="s">
        <v>253</v>
      </c>
      <c r="C346" s="13">
        <v>51175.800244000005</v>
      </c>
      <c r="D346" s="13">
        <v>24893.431944</v>
      </c>
      <c r="E346" s="13">
        <v>16268.497100000001</v>
      </c>
      <c r="F346" s="13">
        <v>10013.8712</v>
      </c>
    </row>
    <row r="347" spans="1:6" x14ac:dyDescent="0.35">
      <c r="A347" s="12" t="s">
        <v>245</v>
      </c>
      <c r="B347" s="12" t="s">
        <v>254</v>
      </c>
      <c r="C347" s="13">
        <v>988.69592250000017</v>
      </c>
      <c r="D347" s="13">
        <v>988.69592250000017</v>
      </c>
      <c r="E347" s="13">
        <v>0</v>
      </c>
      <c r="F347" s="13">
        <v>0</v>
      </c>
    </row>
    <row r="348" spans="1:6" x14ac:dyDescent="0.35">
      <c r="A348" s="12" t="s">
        <v>245</v>
      </c>
      <c r="B348" s="12" t="s">
        <v>255</v>
      </c>
      <c r="C348" s="13">
        <v>18418.952073999993</v>
      </c>
      <c r="D348" s="13">
        <v>3606.6750739999993</v>
      </c>
      <c r="E348" s="13">
        <v>14812.276999999998</v>
      </c>
      <c r="F348" s="13">
        <v>0</v>
      </c>
    </row>
    <row r="349" spans="1:6" x14ac:dyDescent="0.35">
      <c r="A349" s="12" t="s">
        <v>245</v>
      </c>
      <c r="B349" s="12" t="s">
        <v>256</v>
      </c>
      <c r="C349" s="13">
        <v>639.53947199999993</v>
      </c>
      <c r="D349" s="13">
        <v>639.53947199999993</v>
      </c>
      <c r="E349" s="13">
        <v>0</v>
      </c>
      <c r="F349" s="13">
        <v>0</v>
      </c>
    </row>
    <row r="350" spans="1:6" x14ac:dyDescent="0.35">
      <c r="A350" s="12" t="s">
        <v>245</v>
      </c>
      <c r="B350" s="12" t="s">
        <v>723</v>
      </c>
      <c r="C350" s="13">
        <v>2664.8140914999999</v>
      </c>
      <c r="D350" s="13">
        <v>2664.8140914999999</v>
      </c>
      <c r="E350" s="13">
        <v>0</v>
      </c>
      <c r="F350" s="13">
        <v>0</v>
      </c>
    </row>
    <row r="351" spans="1:6" x14ac:dyDescent="0.35">
      <c r="A351" s="12" t="s">
        <v>245</v>
      </c>
      <c r="B351" s="12" t="s">
        <v>724</v>
      </c>
      <c r="C351" s="13">
        <v>6555.2629849999994</v>
      </c>
      <c r="D351" s="13">
        <v>5368.9604850000005</v>
      </c>
      <c r="E351" s="13">
        <v>1186.3025</v>
      </c>
      <c r="F351" s="13">
        <v>0</v>
      </c>
    </row>
    <row r="352" spans="1:6" x14ac:dyDescent="0.35">
      <c r="A352" s="12" t="s">
        <v>245</v>
      </c>
      <c r="B352" s="12" t="s">
        <v>257</v>
      </c>
      <c r="C352" s="13">
        <v>41228.573520000005</v>
      </c>
      <c r="D352" s="13">
        <v>24239.42512</v>
      </c>
      <c r="E352" s="13">
        <v>16813.1548</v>
      </c>
      <c r="F352" s="13">
        <v>175.99359999999999</v>
      </c>
    </row>
    <row r="353" spans="1:6" x14ac:dyDescent="0.35">
      <c r="A353" s="12" t="s">
        <v>245</v>
      </c>
      <c r="B353" s="12" t="s">
        <v>258</v>
      </c>
      <c r="C353" s="13">
        <v>129070.36141000001</v>
      </c>
      <c r="D353" s="13">
        <v>20753.386309999998</v>
      </c>
      <c r="E353" s="13">
        <v>78078.946299999996</v>
      </c>
      <c r="F353" s="13">
        <v>30238.0288</v>
      </c>
    </row>
    <row r="354" spans="1:6" x14ac:dyDescent="0.35">
      <c r="A354" s="12" t="s">
        <v>245</v>
      </c>
      <c r="B354" s="12" t="s">
        <v>734</v>
      </c>
      <c r="C354" s="13">
        <v>7092.9647860000005</v>
      </c>
      <c r="D354" s="13">
        <v>2141.9658420000001</v>
      </c>
      <c r="E354" s="13">
        <v>4146.3</v>
      </c>
      <c r="F354" s="13">
        <v>804.69894399999998</v>
      </c>
    </row>
    <row r="355" spans="1:6" x14ac:dyDescent="0.35">
      <c r="A355" s="12" t="s">
        <v>245</v>
      </c>
      <c r="B355" s="12" t="s">
        <v>259</v>
      </c>
      <c r="C355" s="13">
        <v>48365.321644000011</v>
      </c>
      <c r="D355" s="13">
        <v>27781.049343999999</v>
      </c>
      <c r="E355" s="13">
        <v>17435.3187</v>
      </c>
      <c r="F355" s="13">
        <v>3148.9535999999998</v>
      </c>
    </row>
    <row r="356" spans="1:6" x14ac:dyDescent="0.35">
      <c r="A356" s="12" t="s">
        <v>245</v>
      </c>
      <c r="B356" s="12" t="s">
        <v>260</v>
      </c>
      <c r="C356" s="13">
        <v>7023.6548254999989</v>
      </c>
      <c r="D356" s="13">
        <v>5278.4920254999988</v>
      </c>
      <c r="E356" s="13">
        <v>1634.1420000000001</v>
      </c>
      <c r="F356" s="13">
        <v>111.02080000000001</v>
      </c>
    </row>
    <row r="357" spans="1:6" x14ac:dyDescent="0.35">
      <c r="A357" s="12" t="s">
        <v>245</v>
      </c>
      <c r="B357" s="12" t="s">
        <v>261</v>
      </c>
      <c r="C357" s="13">
        <v>54970.082227999999</v>
      </c>
      <c r="D357" s="13">
        <v>6767.1603280000008</v>
      </c>
      <c r="E357" s="13">
        <v>45477.865899999983</v>
      </c>
      <c r="F357" s="13">
        <v>2725.056</v>
      </c>
    </row>
    <row r="358" spans="1:6" x14ac:dyDescent="0.35">
      <c r="A358" s="12" t="s">
        <v>245</v>
      </c>
      <c r="B358" s="12" t="s">
        <v>262</v>
      </c>
      <c r="C358" s="13">
        <v>8773.8852829999996</v>
      </c>
      <c r="D358" s="13">
        <v>712.50270299999988</v>
      </c>
      <c r="E358" s="13">
        <v>8061.3825799999995</v>
      </c>
      <c r="F358" s="13">
        <v>0</v>
      </c>
    </row>
    <row r="359" spans="1:6" x14ac:dyDescent="0.35">
      <c r="A359" s="12" t="s">
        <v>245</v>
      </c>
      <c r="B359" s="12" t="s">
        <v>912</v>
      </c>
      <c r="C359" s="13">
        <v>52184.352361999983</v>
      </c>
      <c r="D359" s="13">
        <v>25269.403061999994</v>
      </c>
      <c r="E359" s="13">
        <v>26329.113499999996</v>
      </c>
      <c r="F359" s="13">
        <v>585.83579999999995</v>
      </c>
    </row>
    <row r="360" spans="1:6" x14ac:dyDescent="0.35">
      <c r="A360" s="12" t="s">
        <v>245</v>
      </c>
      <c r="B360" s="12" t="s">
        <v>263</v>
      </c>
      <c r="C360" s="13">
        <v>3488.7490869999997</v>
      </c>
      <c r="D360" s="13">
        <v>3488.7490869999997</v>
      </c>
      <c r="E360" s="13">
        <v>0</v>
      </c>
      <c r="F360" s="13">
        <v>0</v>
      </c>
    </row>
    <row r="361" spans="1:6" ht="29" x14ac:dyDescent="0.35">
      <c r="A361" s="12" t="s">
        <v>245</v>
      </c>
      <c r="B361" s="12" t="s">
        <v>738</v>
      </c>
      <c r="C361" s="13">
        <v>1264.9470995000001</v>
      </c>
      <c r="D361" s="13">
        <v>1264.9470995000001</v>
      </c>
      <c r="E361" s="13">
        <v>0</v>
      </c>
      <c r="F361" s="13">
        <v>0</v>
      </c>
    </row>
    <row r="362" spans="1:6" ht="29" x14ac:dyDescent="0.35">
      <c r="A362" s="12" t="s">
        <v>245</v>
      </c>
      <c r="B362" s="12" t="s">
        <v>264</v>
      </c>
      <c r="C362" s="13">
        <v>395.98490750000008</v>
      </c>
      <c r="D362" s="13">
        <v>395.98490750000008</v>
      </c>
      <c r="E362" s="13">
        <v>0</v>
      </c>
      <c r="F362" s="13">
        <v>0</v>
      </c>
    </row>
    <row r="363" spans="1:6" x14ac:dyDescent="0.35">
      <c r="A363" s="12" t="s">
        <v>245</v>
      </c>
      <c r="B363" s="12" t="s">
        <v>913</v>
      </c>
      <c r="C363" s="13">
        <v>51471.246374000017</v>
      </c>
      <c r="D363" s="13">
        <v>14524.366534000001</v>
      </c>
      <c r="E363" s="13">
        <v>36526.174219999994</v>
      </c>
      <c r="F363" s="13">
        <v>420.70561999999995</v>
      </c>
    </row>
    <row r="364" spans="1:6" x14ac:dyDescent="0.35">
      <c r="A364" s="12" t="s">
        <v>245</v>
      </c>
      <c r="B364" s="12" t="s">
        <v>265</v>
      </c>
      <c r="C364" s="13">
        <v>1633.5739409999999</v>
      </c>
      <c r="D364" s="13">
        <v>1601.7816209999999</v>
      </c>
      <c r="E364" s="13">
        <v>0</v>
      </c>
      <c r="F364" s="13">
        <v>31.792320000000004</v>
      </c>
    </row>
    <row r="365" spans="1:6" x14ac:dyDescent="0.35">
      <c r="A365" s="12" t="s">
        <v>245</v>
      </c>
      <c r="B365" s="12" t="s">
        <v>266</v>
      </c>
      <c r="C365" s="13">
        <v>3048.9026564999995</v>
      </c>
      <c r="D365" s="13">
        <v>2383.4261564999997</v>
      </c>
      <c r="E365" s="13">
        <v>665.47649999999999</v>
      </c>
      <c r="F365" s="13">
        <v>0</v>
      </c>
    </row>
    <row r="366" spans="1:6" x14ac:dyDescent="0.35">
      <c r="A366" s="12" t="s">
        <v>245</v>
      </c>
      <c r="B366" s="12" t="s">
        <v>267</v>
      </c>
      <c r="C366" s="13">
        <v>57969.639349999998</v>
      </c>
      <c r="D366" s="13">
        <v>13789.524899999999</v>
      </c>
      <c r="E366" s="13">
        <v>41783.074449999993</v>
      </c>
      <c r="F366" s="13">
        <v>2397.04</v>
      </c>
    </row>
    <row r="367" spans="1:6" x14ac:dyDescent="0.35">
      <c r="A367" s="12" t="s">
        <v>268</v>
      </c>
      <c r="B367" s="12" t="s">
        <v>269</v>
      </c>
      <c r="C367" s="13">
        <v>1049.5878360000002</v>
      </c>
      <c r="D367" s="13">
        <v>1049.5878360000002</v>
      </c>
      <c r="E367" s="13">
        <v>0</v>
      </c>
      <c r="F367" s="13">
        <v>0</v>
      </c>
    </row>
    <row r="368" spans="1:6" x14ac:dyDescent="0.35">
      <c r="A368" s="12" t="s">
        <v>268</v>
      </c>
      <c r="B368" s="12" t="s">
        <v>270</v>
      </c>
      <c r="C368" s="13">
        <v>24357.910313200009</v>
      </c>
      <c r="D368" s="13">
        <v>20267.462769200003</v>
      </c>
      <c r="E368" s="13">
        <v>4079.4589999999998</v>
      </c>
      <c r="F368" s="13">
        <v>10.988544000000001</v>
      </c>
    </row>
    <row r="369" spans="1:6" x14ac:dyDescent="0.35">
      <c r="A369" s="12" t="s">
        <v>268</v>
      </c>
      <c r="B369" s="12" t="s">
        <v>271</v>
      </c>
      <c r="C369" s="13">
        <v>8846.7495772000002</v>
      </c>
      <c r="D369" s="13">
        <v>8846.7495772000002</v>
      </c>
      <c r="E369" s="13">
        <v>0</v>
      </c>
      <c r="F369" s="13">
        <v>0</v>
      </c>
    </row>
    <row r="370" spans="1:6" x14ac:dyDescent="0.35">
      <c r="A370" s="12" t="s">
        <v>268</v>
      </c>
      <c r="B370" s="12" t="s">
        <v>272</v>
      </c>
      <c r="C370" s="13">
        <v>5350.0711137999997</v>
      </c>
      <c r="D370" s="13">
        <v>5345.1212937999999</v>
      </c>
      <c r="E370" s="13">
        <v>0</v>
      </c>
      <c r="F370" s="13">
        <v>4.9498199999999999</v>
      </c>
    </row>
    <row r="371" spans="1:6" x14ac:dyDescent="0.35">
      <c r="A371" s="12" t="s">
        <v>268</v>
      </c>
      <c r="B371" s="12" t="s">
        <v>273</v>
      </c>
      <c r="C371" s="13">
        <v>4943.4523321999995</v>
      </c>
      <c r="D371" s="13">
        <v>4943.4523321999995</v>
      </c>
      <c r="E371" s="13">
        <v>0</v>
      </c>
      <c r="F371" s="13">
        <v>0</v>
      </c>
    </row>
    <row r="372" spans="1:6" x14ac:dyDescent="0.35">
      <c r="A372" s="12" t="s">
        <v>268</v>
      </c>
      <c r="B372" s="12" t="s">
        <v>274</v>
      </c>
      <c r="C372" s="13">
        <v>11388.740842500001</v>
      </c>
      <c r="D372" s="13">
        <v>11324.613174500002</v>
      </c>
      <c r="E372" s="13">
        <v>0</v>
      </c>
      <c r="F372" s="13">
        <v>64.127668</v>
      </c>
    </row>
    <row r="373" spans="1:6" x14ac:dyDescent="0.35">
      <c r="A373" s="12" t="s">
        <v>268</v>
      </c>
      <c r="B373" s="12" t="s">
        <v>275</v>
      </c>
      <c r="C373" s="13">
        <v>6953.8257404999995</v>
      </c>
      <c r="D373" s="13">
        <v>6953.8257404999995</v>
      </c>
      <c r="E373" s="13">
        <v>0</v>
      </c>
      <c r="F373" s="13">
        <v>0</v>
      </c>
    </row>
    <row r="374" spans="1:6" x14ac:dyDescent="0.35">
      <c r="A374" s="12" t="s">
        <v>268</v>
      </c>
      <c r="B374" s="12" t="s">
        <v>726</v>
      </c>
      <c r="C374" s="13">
        <v>2343.2395686999994</v>
      </c>
      <c r="D374" s="13">
        <v>2343.2395686999994</v>
      </c>
      <c r="E374" s="13">
        <v>0</v>
      </c>
      <c r="F374" s="13">
        <v>0</v>
      </c>
    </row>
    <row r="375" spans="1:6" x14ac:dyDescent="0.35">
      <c r="A375" s="12" t="s">
        <v>268</v>
      </c>
      <c r="B375" s="12" t="s">
        <v>276</v>
      </c>
      <c r="C375" s="13">
        <v>9900.0573566000021</v>
      </c>
      <c r="D375" s="13">
        <v>9900.0573566000021</v>
      </c>
      <c r="E375" s="13">
        <v>0</v>
      </c>
      <c r="F375" s="13">
        <v>0</v>
      </c>
    </row>
    <row r="376" spans="1:6" x14ac:dyDescent="0.35">
      <c r="A376" s="12" t="s">
        <v>268</v>
      </c>
      <c r="B376" s="12" t="s">
        <v>729</v>
      </c>
      <c r="C376" s="13">
        <v>3322.6979034999999</v>
      </c>
      <c r="D376" s="13">
        <v>3322.6979034999999</v>
      </c>
      <c r="E376" s="13">
        <v>0</v>
      </c>
      <c r="F376" s="13">
        <v>0</v>
      </c>
    </row>
    <row r="377" spans="1:6" x14ac:dyDescent="0.35">
      <c r="A377" s="12" t="s">
        <v>268</v>
      </c>
      <c r="B377" s="12" t="s">
        <v>277</v>
      </c>
      <c r="C377" s="13">
        <v>1888.5564522</v>
      </c>
      <c r="D377" s="13">
        <v>1888.5564522</v>
      </c>
      <c r="E377" s="13">
        <v>0</v>
      </c>
      <c r="F377" s="13">
        <v>0</v>
      </c>
    </row>
    <row r="378" spans="1:6" x14ac:dyDescent="0.35">
      <c r="A378" s="12" t="s">
        <v>268</v>
      </c>
      <c r="B378" s="12" t="s">
        <v>731</v>
      </c>
      <c r="C378" s="13">
        <v>4964.1286145000004</v>
      </c>
      <c r="D378" s="13">
        <v>4964.1286145000004</v>
      </c>
      <c r="E378" s="13">
        <v>0</v>
      </c>
      <c r="F378" s="13">
        <v>0</v>
      </c>
    </row>
    <row r="379" spans="1:6" x14ac:dyDescent="0.35">
      <c r="A379" s="12" t="s">
        <v>268</v>
      </c>
      <c r="B379" s="12" t="s">
        <v>278</v>
      </c>
      <c r="C379" s="13">
        <v>2347.8508467000001</v>
      </c>
      <c r="D379" s="13">
        <v>2344.3309746999998</v>
      </c>
      <c r="E379" s="13">
        <v>0</v>
      </c>
      <c r="F379" s="13">
        <v>3.5198719999999999</v>
      </c>
    </row>
    <row r="380" spans="1:6" x14ac:dyDescent="0.35">
      <c r="A380" s="12" t="s">
        <v>268</v>
      </c>
      <c r="B380" s="12" t="s">
        <v>279</v>
      </c>
      <c r="C380" s="13">
        <v>8910.5549833000023</v>
      </c>
      <c r="D380" s="13">
        <v>8894.6774833000018</v>
      </c>
      <c r="E380" s="13">
        <v>15.8775</v>
      </c>
      <c r="F380" s="13">
        <v>0</v>
      </c>
    </row>
    <row r="381" spans="1:6" x14ac:dyDescent="0.35">
      <c r="A381" s="12" t="s">
        <v>268</v>
      </c>
      <c r="B381" s="12" t="s">
        <v>737</v>
      </c>
      <c r="C381" s="13">
        <v>13409.416134999999</v>
      </c>
      <c r="D381" s="13">
        <v>13409.416134999999</v>
      </c>
      <c r="E381" s="13">
        <v>0</v>
      </c>
      <c r="F381" s="13">
        <v>0</v>
      </c>
    </row>
    <row r="382" spans="1:6" x14ac:dyDescent="0.35">
      <c r="A382" s="12" t="s">
        <v>268</v>
      </c>
      <c r="B382" s="12" t="s">
        <v>280</v>
      </c>
      <c r="C382" s="14"/>
      <c r="D382" s="14"/>
      <c r="E382" s="14"/>
      <c r="F382" s="14"/>
    </row>
    <row r="383" spans="1:6" x14ac:dyDescent="0.35">
      <c r="A383" s="12" t="s">
        <v>268</v>
      </c>
      <c r="B383" s="12" t="s">
        <v>744</v>
      </c>
      <c r="C383" s="13">
        <v>575.77992450000011</v>
      </c>
      <c r="D383" s="13">
        <v>575.77992450000011</v>
      </c>
      <c r="E383" s="13">
        <v>0</v>
      </c>
      <c r="F383" s="13">
        <v>0</v>
      </c>
    </row>
    <row r="384" spans="1:6" x14ac:dyDescent="0.35">
      <c r="A384" s="12" t="s">
        <v>281</v>
      </c>
      <c r="B384" s="12" t="s">
        <v>914</v>
      </c>
      <c r="C384" s="13">
        <v>11459.302316000001</v>
      </c>
      <c r="D384" s="13">
        <v>238.25487600000002</v>
      </c>
      <c r="E384" s="13">
        <v>7918.8474400000005</v>
      </c>
      <c r="F384" s="13">
        <v>3302.2</v>
      </c>
    </row>
    <row r="385" spans="1:6" x14ac:dyDescent="0.35">
      <c r="A385" s="12" t="s">
        <v>281</v>
      </c>
      <c r="B385" s="12" t="s">
        <v>282</v>
      </c>
      <c r="C385" s="13">
        <v>5410.1340799999998</v>
      </c>
      <c r="D385" s="13">
        <v>0</v>
      </c>
      <c r="E385" s="13">
        <v>0</v>
      </c>
      <c r="F385" s="13">
        <v>5410.1340799999998</v>
      </c>
    </row>
    <row r="386" spans="1:6" x14ac:dyDescent="0.35">
      <c r="A386" s="12" t="s">
        <v>281</v>
      </c>
      <c r="B386" s="12" t="s">
        <v>845</v>
      </c>
      <c r="C386" s="14"/>
      <c r="D386" s="14"/>
      <c r="E386" s="14"/>
      <c r="F386" s="14"/>
    </row>
    <row r="387" spans="1:6" x14ac:dyDescent="0.35">
      <c r="A387" s="12" t="s">
        <v>281</v>
      </c>
      <c r="B387" s="12" t="s">
        <v>778</v>
      </c>
      <c r="C387" s="13">
        <v>13559.175569999998</v>
      </c>
      <c r="D387" s="13">
        <v>1092.27007</v>
      </c>
      <c r="E387" s="13">
        <v>12466.905499999999</v>
      </c>
      <c r="F387" s="13">
        <v>0</v>
      </c>
    </row>
    <row r="388" spans="1:6" x14ac:dyDescent="0.35">
      <c r="A388" s="12" t="s">
        <v>281</v>
      </c>
      <c r="B388" s="12" t="s">
        <v>915</v>
      </c>
      <c r="C388" s="14"/>
      <c r="D388" s="14"/>
      <c r="E388" s="14"/>
      <c r="F388" s="14"/>
    </row>
    <row r="389" spans="1:6" x14ac:dyDescent="0.35">
      <c r="A389" s="12" t="s">
        <v>281</v>
      </c>
      <c r="B389" s="12" t="s">
        <v>283</v>
      </c>
      <c r="C389" s="13">
        <v>5818.6554399999986</v>
      </c>
      <c r="D389" s="13">
        <v>98.497439999999997</v>
      </c>
      <c r="E389" s="13">
        <v>5720.1579999999994</v>
      </c>
      <c r="F389" s="13">
        <v>0</v>
      </c>
    </row>
    <row r="390" spans="1:6" x14ac:dyDescent="0.35">
      <c r="A390" s="12" t="s">
        <v>281</v>
      </c>
      <c r="B390" s="12" t="s">
        <v>284</v>
      </c>
      <c r="C390" s="13">
        <v>6721.1966619999994</v>
      </c>
      <c r="D390" s="13">
        <v>2062.6603179999997</v>
      </c>
      <c r="E390" s="13">
        <v>0</v>
      </c>
      <c r="F390" s="13">
        <v>4658.5363440000001</v>
      </c>
    </row>
    <row r="391" spans="1:6" x14ac:dyDescent="0.35">
      <c r="A391" s="12" t="s">
        <v>281</v>
      </c>
      <c r="B391" s="12" t="s">
        <v>285</v>
      </c>
      <c r="C391" s="13">
        <v>36.732599999999998</v>
      </c>
      <c r="D391" s="13">
        <v>36.732599999999998</v>
      </c>
      <c r="E391" s="13">
        <v>0</v>
      </c>
      <c r="F391" s="13">
        <v>0</v>
      </c>
    </row>
    <row r="392" spans="1:6" x14ac:dyDescent="0.35">
      <c r="A392" s="12" t="s">
        <v>281</v>
      </c>
      <c r="B392" s="12" t="s">
        <v>286</v>
      </c>
      <c r="C392" s="13">
        <v>38777.63795199999</v>
      </c>
      <c r="D392" s="13">
        <v>3922.7355599999996</v>
      </c>
      <c r="E392" s="13">
        <v>20286.340499999998</v>
      </c>
      <c r="F392" s="13">
        <v>14568.561892</v>
      </c>
    </row>
    <row r="393" spans="1:6" x14ac:dyDescent="0.35">
      <c r="A393" s="12" t="s">
        <v>281</v>
      </c>
      <c r="B393" s="12" t="s">
        <v>846</v>
      </c>
      <c r="C393" s="14"/>
      <c r="D393" s="14"/>
      <c r="E393" s="14"/>
      <c r="F393" s="14"/>
    </row>
    <row r="394" spans="1:6" x14ac:dyDescent="0.35">
      <c r="A394" s="12" t="s">
        <v>281</v>
      </c>
      <c r="B394" s="12" t="s">
        <v>287</v>
      </c>
      <c r="C394" s="13">
        <v>22732.365590000001</v>
      </c>
      <c r="D394" s="13">
        <v>6905.2355899999993</v>
      </c>
      <c r="E394" s="13">
        <v>15827.130000000001</v>
      </c>
      <c r="F394" s="13">
        <v>0</v>
      </c>
    </row>
    <row r="395" spans="1:6" x14ac:dyDescent="0.35">
      <c r="A395" s="12" t="s">
        <v>281</v>
      </c>
      <c r="B395" s="12" t="s">
        <v>847</v>
      </c>
      <c r="C395" s="14"/>
      <c r="D395" s="14"/>
      <c r="E395" s="14"/>
      <c r="F395" s="14"/>
    </row>
    <row r="396" spans="1:6" ht="29" x14ac:dyDescent="0.35">
      <c r="A396" s="12" t="s">
        <v>281</v>
      </c>
      <c r="B396" s="12" t="s">
        <v>288</v>
      </c>
      <c r="C396" s="13">
        <v>23087.975488</v>
      </c>
      <c r="D396" s="13">
        <v>8277.6128879999997</v>
      </c>
      <c r="E396" s="13">
        <v>10571.3866</v>
      </c>
      <c r="F396" s="13">
        <v>4238.9759999999997</v>
      </c>
    </row>
    <row r="397" spans="1:6" x14ac:dyDescent="0.35">
      <c r="A397" s="12" t="s">
        <v>281</v>
      </c>
      <c r="B397" s="12" t="s">
        <v>289</v>
      </c>
      <c r="C397" s="13">
        <v>11651.430972</v>
      </c>
      <c r="D397" s="13">
        <v>992.58793199999991</v>
      </c>
      <c r="E397" s="13">
        <v>10274.957</v>
      </c>
      <c r="F397" s="13">
        <v>383.88604000000004</v>
      </c>
    </row>
    <row r="398" spans="1:6" x14ac:dyDescent="0.35">
      <c r="A398" s="12" t="s">
        <v>281</v>
      </c>
      <c r="B398" s="12" t="s">
        <v>290</v>
      </c>
      <c r="C398" s="13">
        <v>97.188799999999986</v>
      </c>
      <c r="D398" s="13">
        <v>97.188799999999986</v>
      </c>
      <c r="E398" s="13">
        <v>0</v>
      </c>
      <c r="F398" s="13">
        <v>0</v>
      </c>
    </row>
    <row r="399" spans="1:6" x14ac:dyDescent="0.35">
      <c r="A399" s="12" t="s">
        <v>281</v>
      </c>
      <c r="B399" s="12" t="s">
        <v>848</v>
      </c>
      <c r="C399" s="14"/>
      <c r="D399" s="14"/>
      <c r="E399" s="14"/>
      <c r="F399" s="14"/>
    </row>
    <row r="400" spans="1:6" x14ac:dyDescent="0.35">
      <c r="A400" s="12" t="s">
        <v>281</v>
      </c>
      <c r="B400" s="12" t="s">
        <v>291</v>
      </c>
      <c r="C400" s="13">
        <v>2403.8257180000001</v>
      </c>
      <c r="D400" s="13">
        <v>2403.8257180000001</v>
      </c>
      <c r="E400" s="13">
        <v>0</v>
      </c>
      <c r="F400" s="13">
        <v>0</v>
      </c>
    </row>
    <row r="401" spans="1:6" x14ac:dyDescent="0.35">
      <c r="A401" s="12" t="s">
        <v>281</v>
      </c>
      <c r="B401" s="12" t="s">
        <v>849</v>
      </c>
      <c r="C401" s="14"/>
      <c r="D401" s="14"/>
      <c r="E401" s="14"/>
      <c r="F401" s="14"/>
    </row>
    <row r="402" spans="1:6" x14ac:dyDescent="0.35">
      <c r="A402" s="12" t="s">
        <v>281</v>
      </c>
      <c r="B402" s="12" t="s">
        <v>292</v>
      </c>
      <c r="C402" s="13">
        <v>1100.8399999999999</v>
      </c>
      <c r="D402" s="13">
        <v>0</v>
      </c>
      <c r="E402" s="13">
        <v>1100.8399999999999</v>
      </c>
      <c r="F402" s="13">
        <v>0</v>
      </c>
    </row>
    <row r="403" spans="1:6" x14ac:dyDescent="0.35">
      <c r="A403" s="12" t="s">
        <v>281</v>
      </c>
      <c r="B403" s="12" t="s">
        <v>293</v>
      </c>
      <c r="C403" s="13">
        <v>87.205080000000009</v>
      </c>
      <c r="D403" s="13">
        <v>87.205080000000009</v>
      </c>
      <c r="E403" s="13">
        <v>0</v>
      </c>
      <c r="F403" s="13">
        <v>0</v>
      </c>
    </row>
    <row r="404" spans="1:6" x14ac:dyDescent="0.35">
      <c r="A404" s="12" t="s">
        <v>281</v>
      </c>
      <c r="B404" s="12" t="s">
        <v>294</v>
      </c>
      <c r="C404" s="13">
        <v>2298.0347499999998</v>
      </c>
      <c r="D404" s="13">
        <v>181.03475000000003</v>
      </c>
      <c r="E404" s="13">
        <v>2117</v>
      </c>
      <c r="F404" s="13">
        <v>0</v>
      </c>
    </row>
    <row r="405" spans="1:6" x14ac:dyDescent="0.35">
      <c r="A405" s="12" t="s">
        <v>281</v>
      </c>
      <c r="B405" s="12" t="s">
        <v>779</v>
      </c>
      <c r="C405" s="13">
        <v>15378.303005999996</v>
      </c>
      <c r="D405" s="13">
        <v>1521.8490059999999</v>
      </c>
      <c r="E405" s="13">
        <v>9920.2619999999988</v>
      </c>
      <c r="F405" s="13">
        <v>3936.192</v>
      </c>
    </row>
    <row r="406" spans="1:6" x14ac:dyDescent="0.35">
      <c r="A406" s="12" t="s">
        <v>295</v>
      </c>
      <c r="B406" s="12" t="s">
        <v>296</v>
      </c>
      <c r="C406" s="13">
        <v>1261.9823999999999</v>
      </c>
      <c r="D406" s="13">
        <v>1261.9823999999999</v>
      </c>
      <c r="E406" s="13">
        <v>0</v>
      </c>
      <c r="F406" s="13">
        <v>0</v>
      </c>
    </row>
    <row r="407" spans="1:6" x14ac:dyDescent="0.35">
      <c r="A407" s="12" t="s">
        <v>295</v>
      </c>
      <c r="B407" s="12" t="s">
        <v>850</v>
      </c>
      <c r="C407" s="14"/>
      <c r="D407" s="14"/>
      <c r="E407" s="14"/>
      <c r="F407" s="14"/>
    </row>
    <row r="408" spans="1:6" x14ac:dyDescent="0.35">
      <c r="A408" s="12" t="s">
        <v>295</v>
      </c>
      <c r="B408" s="12" t="s">
        <v>297</v>
      </c>
      <c r="C408" s="13">
        <v>183.04423200000002</v>
      </c>
      <c r="D408" s="13">
        <v>183.04423200000002</v>
      </c>
      <c r="E408" s="13">
        <v>0</v>
      </c>
      <c r="F408" s="13">
        <v>0</v>
      </c>
    </row>
    <row r="409" spans="1:6" x14ac:dyDescent="0.35">
      <c r="A409" s="12" t="s">
        <v>295</v>
      </c>
      <c r="B409" s="12" t="s">
        <v>298</v>
      </c>
      <c r="C409" s="13">
        <v>1037.2016880000001</v>
      </c>
      <c r="D409" s="13">
        <v>1037.2016880000001</v>
      </c>
      <c r="E409" s="13">
        <v>0</v>
      </c>
      <c r="F409" s="13">
        <v>0</v>
      </c>
    </row>
    <row r="410" spans="1:6" x14ac:dyDescent="0.35">
      <c r="A410" s="12" t="s">
        <v>295</v>
      </c>
      <c r="B410" s="12" t="s">
        <v>299</v>
      </c>
      <c r="C410" s="13">
        <v>1210.2895120000001</v>
      </c>
      <c r="D410" s="13">
        <v>1201.489832</v>
      </c>
      <c r="E410" s="13">
        <v>0</v>
      </c>
      <c r="F410" s="13">
        <v>8.7996800000000004</v>
      </c>
    </row>
    <row r="411" spans="1:6" x14ac:dyDescent="0.35">
      <c r="A411" s="12" t="s">
        <v>295</v>
      </c>
      <c r="B411" s="12" t="s">
        <v>780</v>
      </c>
      <c r="C411" s="13">
        <v>3852.2018660000003</v>
      </c>
      <c r="D411" s="13">
        <v>3448.4898659999999</v>
      </c>
      <c r="E411" s="13">
        <v>0</v>
      </c>
      <c r="F411" s="13">
        <v>403.71199999999999</v>
      </c>
    </row>
    <row r="412" spans="1:6" x14ac:dyDescent="0.35">
      <c r="A412" s="12" t="s">
        <v>300</v>
      </c>
      <c r="B412" s="12" t="s">
        <v>781</v>
      </c>
      <c r="C412" s="13">
        <v>28668.529100000003</v>
      </c>
      <c r="D412" s="13">
        <v>2641.9551999999999</v>
      </c>
      <c r="E412" s="13">
        <v>3878.076</v>
      </c>
      <c r="F412" s="13">
        <v>22148.497900000002</v>
      </c>
    </row>
    <row r="413" spans="1:6" x14ac:dyDescent="0.35">
      <c r="A413" s="12" t="s">
        <v>300</v>
      </c>
      <c r="B413" s="12" t="s">
        <v>301</v>
      </c>
      <c r="C413" s="13">
        <v>38937.303765999997</v>
      </c>
      <c r="D413" s="13">
        <v>7390.7711259999987</v>
      </c>
      <c r="E413" s="13">
        <v>15953.687999999998</v>
      </c>
      <c r="F413" s="13">
        <v>15592.844640000001</v>
      </c>
    </row>
    <row r="414" spans="1:6" x14ac:dyDescent="0.35">
      <c r="A414" s="12" t="s">
        <v>300</v>
      </c>
      <c r="B414" s="12" t="s">
        <v>302</v>
      </c>
      <c r="C414" s="13">
        <v>231755.03084200007</v>
      </c>
      <c r="D414" s="13">
        <v>12663.915192</v>
      </c>
      <c r="E414" s="13">
        <v>131398.46915999998</v>
      </c>
      <c r="F414" s="13">
        <v>87692.646489999985</v>
      </c>
    </row>
    <row r="415" spans="1:6" x14ac:dyDescent="0.35">
      <c r="A415" s="12" t="s">
        <v>300</v>
      </c>
      <c r="B415" s="12" t="s">
        <v>303</v>
      </c>
      <c r="C415" s="13">
        <v>12253.363499999999</v>
      </c>
      <c r="D415" s="13">
        <v>2349.3634000000002</v>
      </c>
      <c r="E415" s="13">
        <v>7262.0311000000002</v>
      </c>
      <c r="F415" s="13">
        <v>2641.9690000000001</v>
      </c>
    </row>
    <row r="416" spans="1:6" x14ac:dyDescent="0.35">
      <c r="A416" s="12" t="s">
        <v>300</v>
      </c>
      <c r="B416" s="12" t="s">
        <v>304</v>
      </c>
      <c r="C416" s="13">
        <v>98508.321504000007</v>
      </c>
      <c r="D416" s="13">
        <v>6569.5271439999997</v>
      </c>
      <c r="E416" s="13">
        <v>60784.980099999986</v>
      </c>
      <c r="F416" s="13">
        <v>31153.814260000003</v>
      </c>
    </row>
    <row r="417" spans="1:6" x14ac:dyDescent="0.35">
      <c r="A417" s="12" t="s">
        <v>300</v>
      </c>
      <c r="B417" s="12" t="s">
        <v>305</v>
      </c>
      <c r="C417" s="13">
        <v>11743.17506</v>
      </c>
      <c r="D417" s="13">
        <v>399.64805999999999</v>
      </c>
      <c r="E417" s="13">
        <v>4783.2070000000003</v>
      </c>
      <c r="F417" s="13">
        <v>6560.32</v>
      </c>
    </row>
    <row r="418" spans="1:6" x14ac:dyDescent="0.35">
      <c r="A418" s="12" t="s">
        <v>300</v>
      </c>
      <c r="B418" s="12" t="s">
        <v>306</v>
      </c>
      <c r="C418" s="13">
        <v>50892.324988</v>
      </c>
      <c r="D418" s="13">
        <v>4074.8474319999996</v>
      </c>
      <c r="E418" s="13">
        <v>12528.948059999999</v>
      </c>
      <c r="F418" s="13">
        <v>34288.529496000003</v>
      </c>
    </row>
    <row r="419" spans="1:6" x14ac:dyDescent="0.35">
      <c r="A419" s="12" t="s">
        <v>300</v>
      </c>
      <c r="B419" s="12" t="s">
        <v>782</v>
      </c>
      <c r="C419" s="13">
        <v>9476.1013999999996</v>
      </c>
      <c r="D419" s="13">
        <v>3541.0493999999999</v>
      </c>
      <c r="E419" s="13">
        <v>2200.7159999999999</v>
      </c>
      <c r="F419" s="13">
        <v>3734.3359999999998</v>
      </c>
    </row>
    <row r="420" spans="1:6" x14ac:dyDescent="0.35">
      <c r="A420" s="12" t="s">
        <v>300</v>
      </c>
      <c r="B420" s="12" t="s">
        <v>307</v>
      </c>
      <c r="C420" s="13">
        <v>1960.7041199999999</v>
      </c>
      <c r="D420" s="13">
        <v>1008.0541199999999</v>
      </c>
      <c r="E420" s="13">
        <v>952.65</v>
      </c>
      <c r="F420" s="13">
        <v>0</v>
      </c>
    </row>
    <row r="421" spans="1:6" x14ac:dyDescent="0.35">
      <c r="A421" s="12" t="s">
        <v>300</v>
      </c>
      <c r="B421" s="12" t="s">
        <v>308</v>
      </c>
      <c r="C421" s="13">
        <v>32643.73085</v>
      </c>
      <c r="D421" s="13">
        <v>3690.0361499999999</v>
      </c>
      <c r="E421" s="13">
        <v>15119.144299999998</v>
      </c>
      <c r="F421" s="13">
        <v>13834.550399999998</v>
      </c>
    </row>
    <row r="422" spans="1:6" x14ac:dyDescent="0.35">
      <c r="A422" s="12" t="s">
        <v>300</v>
      </c>
      <c r="B422" s="12" t="s">
        <v>309</v>
      </c>
      <c r="C422" s="13">
        <v>15173.920262399999</v>
      </c>
      <c r="D422" s="13">
        <v>0</v>
      </c>
      <c r="E422" s="13">
        <v>10161.599999999999</v>
      </c>
      <c r="F422" s="13">
        <v>5012.3202623999996</v>
      </c>
    </row>
    <row r="423" spans="1:6" x14ac:dyDescent="0.35">
      <c r="A423" s="12" t="s">
        <v>300</v>
      </c>
      <c r="B423" s="12" t="s">
        <v>310</v>
      </c>
      <c r="C423" s="13">
        <v>23.478399999999997</v>
      </c>
      <c r="D423" s="13">
        <v>23.478399999999997</v>
      </c>
      <c r="E423" s="13">
        <v>0</v>
      </c>
      <c r="F423" s="13">
        <v>0</v>
      </c>
    </row>
    <row r="424" spans="1:6" x14ac:dyDescent="0.35">
      <c r="A424" s="12" t="s">
        <v>300</v>
      </c>
      <c r="B424" s="12" t="s">
        <v>311</v>
      </c>
      <c r="C424" s="13">
        <v>73019.230960000001</v>
      </c>
      <c r="D424" s="13">
        <v>4871.1314599999996</v>
      </c>
      <c r="E424" s="13">
        <v>40350.919499999996</v>
      </c>
      <c r="F424" s="13">
        <v>27797.179999999997</v>
      </c>
    </row>
    <row r="425" spans="1:6" ht="29" x14ac:dyDescent="0.35">
      <c r="A425" s="12" t="s">
        <v>300</v>
      </c>
      <c r="B425" s="12" t="s">
        <v>312</v>
      </c>
      <c r="C425" s="13">
        <v>14962.688399999999</v>
      </c>
      <c r="D425" s="13">
        <v>6462.7384000000002</v>
      </c>
      <c r="E425" s="13">
        <v>4763.25</v>
      </c>
      <c r="F425" s="13">
        <v>3736.7</v>
      </c>
    </row>
    <row r="426" spans="1:6" x14ac:dyDescent="0.35">
      <c r="A426" s="12" t="s">
        <v>300</v>
      </c>
      <c r="B426" s="12" t="s">
        <v>313</v>
      </c>
      <c r="C426" s="13">
        <v>76465.207993999997</v>
      </c>
      <c r="D426" s="13">
        <v>48276.017593999983</v>
      </c>
      <c r="E426" s="13">
        <v>0</v>
      </c>
      <c r="F426" s="13">
        <v>28189.190400000003</v>
      </c>
    </row>
    <row r="427" spans="1:6" x14ac:dyDescent="0.35">
      <c r="A427" s="12" t="s">
        <v>300</v>
      </c>
      <c r="B427" s="12" t="s">
        <v>314</v>
      </c>
      <c r="C427" s="13">
        <v>277403.12130400003</v>
      </c>
      <c r="D427" s="13">
        <v>7543.6419840000008</v>
      </c>
      <c r="E427" s="13">
        <v>124078.59367999998</v>
      </c>
      <c r="F427" s="13">
        <v>145780.88563999999</v>
      </c>
    </row>
    <row r="428" spans="1:6" x14ac:dyDescent="0.35">
      <c r="A428" s="12" t="s">
        <v>300</v>
      </c>
      <c r="B428" s="12" t="s">
        <v>315</v>
      </c>
      <c r="C428" s="13">
        <v>26317.838299999999</v>
      </c>
      <c r="D428" s="13">
        <v>1127.9929000000002</v>
      </c>
      <c r="E428" s="13">
        <v>10214.525</v>
      </c>
      <c r="F428" s="13">
        <v>14975.320400000001</v>
      </c>
    </row>
    <row r="429" spans="1:6" x14ac:dyDescent="0.35">
      <c r="A429" s="12" t="s">
        <v>300</v>
      </c>
      <c r="B429" s="12" t="s">
        <v>783</v>
      </c>
      <c r="C429" s="13">
        <v>1423.0521200000001</v>
      </c>
      <c r="D429" s="13">
        <v>0</v>
      </c>
      <c r="E429" s="13">
        <v>793.875</v>
      </c>
      <c r="F429" s="13">
        <v>629.17712000000006</v>
      </c>
    </row>
    <row r="430" spans="1:6" x14ac:dyDescent="0.35">
      <c r="A430" s="12" t="s">
        <v>300</v>
      </c>
      <c r="B430" s="12" t="s">
        <v>916</v>
      </c>
      <c r="C430" s="13">
        <v>55194.860913999997</v>
      </c>
      <c r="D430" s="13">
        <v>9492.3473579999991</v>
      </c>
      <c r="E430" s="13">
        <v>33927.866899999994</v>
      </c>
      <c r="F430" s="13">
        <v>11774.646656000001</v>
      </c>
    </row>
    <row r="431" spans="1:6" x14ac:dyDescent="0.35">
      <c r="A431" s="12" t="s">
        <v>300</v>
      </c>
      <c r="B431" s="12" t="s">
        <v>917</v>
      </c>
      <c r="C431" s="13">
        <v>30595.833099999993</v>
      </c>
      <c r="D431" s="13">
        <v>9923.7706120000003</v>
      </c>
      <c r="E431" s="13">
        <v>9309.8459999999995</v>
      </c>
      <c r="F431" s="13">
        <v>11362.216488</v>
      </c>
    </row>
    <row r="432" spans="1:6" x14ac:dyDescent="0.35">
      <c r="A432" s="12" t="s">
        <v>300</v>
      </c>
      <c r="B432" s="12" t="s">
        <v>784</v>
      </c>
      <c r="C432" s="13">
        <v>7624.8289999999997</v>
      </c>
      <c r="D432" s="13">
        <v>0</v>
      </c>
      <c r="E432" s="13">
        <v>7624.8289999999997</v>
      </c>
      <c r="F432" s="13">
        <v>0</v>
      </c>
    </row>
    <row r="433" spans="1:6" x14ac:dyDescent="0.35">
      <c r="A433" s="12" t="s">
        <v>300</v>
      </c>
      <c r="B433" s="12" t="s">
        <v>316</v>
      </c>
      <c r="C433" s="13">
        <v>20523.770049999999</v>
      </c>
      <c r="D433" s="13">
        <v>888.16</v>
      </c>
      <c r="E433" s="13">
        <v>688.02499999999998</v>
      </c>
      <c r="F433" s="13">
        <v>18947.585050000002</v>
      </c>
    </row>
    <row r="434" spans="1:6" x14ac:dyDescent="0.35">
      <c r="A434" s="12" t="s">
        <v>300</v>
      </c>
      <c r="B434" s="12" t="s">
        <v>317</v>
      </c>
      <c r="C434" s="13">
        <v>6110.3925780000009</v>
      </c>
      <c r="D434" s="13">
        <v>136.73757799999998</v>
      </c>
      <c r="E434" s="13">
        <v>1767.6949999999999</v>
      </c>
      <c r="F434" s="13">
        <v>4205.9600000000009</v>
      </c>
    </row>
    <row r="435" spans="1:6" x14ac:dyDescent="0.35">
      <c r="A435" s="12" t="s">
        <v>300</v>
      </c>
      <c r="B435" s="12" t="s">
        <v>318</v>
      </c>
      <c r="C435" s="13">
        <v>2915.0720799999999</v>
      </c>
      <c r="D435" s="13">
        <v>510.53008</v>
      </c>
      <c r="E435" s="13">
        <v>486.90999999999997</v>
      </c>
      <c r="F435" s="13">
        <v>1917.6320000000001</v>
      </c>
    </row>
    <row r="436" spans="1:6" x14ac:dyDescent="0.35">
      <c r="A436" s="12" t="s">
        <v>319</v>
      </c>
      <c r="B436" s="12" t="s">
        <v>320</v>
      </c>
      <c r="C436" s="13">
        <v>5637.7242315000003</v>
      </c>
      <c r="D436" s="13">
        <v>760.45223150000015</v>
      </c>
      <c r="E436" s="13">
        <v>889.14</v>
      </c>
      <c r="F436" s="13">
        <v>3988.1320000000001</v>
      </c>
    </row>
    <row r="437" spans="1:6" x14ac:dyDescent="0.35">
      <c r="A437" s="12" t="s">
        <v>319</v>
      </c>
      <c r="B437" s="12" t="s">
        <v>714</v>
      </c>
      <c r="C437" s="13">
        <v>0</v>
      </c>
      <c r="D437" s="13">
        <v>0</v>
      </c>
      <c r="E437" s="13">
        <v>0</v>
      </c>
      <c r="F437" s="13">
        <v>0</v>
      </c>
    </row>
    <row r="438" spans="1:6" x14ac:dyDescent="0.35">
      <c r="A438" s="12" t="s">
        <v>319</v>
      </c>
      <c r="B438" s="12" t="s">
        <v>321</v>
      </c>
      <c r="C438" s="13">
        <v>14722.819656</v>
      </c>
      <c r="D438" s="13">
        <v>1530.5799959999997</v>
      </c>
      <c r="E438" s="13">
        <v>8426.8336600000002</v>
      </c>
      <c r="F438" s="13">
        <v>4765.4059999999999</v>
      </c>
    </row>
    <row r="439" spans="1:6" x14ac:dyDescent="0.35">
      <c r="A439" s="12" t="s">
        <v>319</v>
      </c>
      <c r="B439" s="12" t="s">
        <v>322</v>
      </c>
      <c r="C439" s="14"/>
      <c r="D439" s="14"/>
      <c r="E439" s="14"/>
      <c r="F439" s="14"/>
    </row>
    <row r="440" spans="1:6" x14ac:dyDescent="0.35">
      <c r="A440" s="12" t="s">
        <v>319</v>
      </c>
      <c r="B440" s="12" t="s">
        <v>918</v>
      </c>
      <c r="C440" s="13">
        <v>29450.079557199999</v>
      </c>
      <c r="D440" s="13">
        <v>1362.8395291999998</v>
      </c>
      <c r="E440" s="13">
        <v>9112.3047399999996</v>
      </c>
      <c r="F440" s="13">
        <v>18974.935288000001</v>
      </c>
    </row>
    <row r="441" spans="1:6" x14ac:dyDescent="0.35">
      <c r="A441" s="12" t="s">
        <v>319</v>
      </c>
      <c r="B441" s="12" t="s">
        <v>323</v>
      </c>
      <c r="C441" s="13">
        <v>10880.665954500002</v>
      </c>
      <c r="D441" s="13">
        <v>5366.1366545000001</v>
      </c>
      <c r="E441" s="13">
        <v>4450.1292999999996</v>
      </c>
      <c r="F441" s="13">
        <v>1064.4000000000001</v>
      </c>
    </row>
    <row r="442" spans="1:6" x14ac:dyDescent="0.35">
      <c r="A442" s="12" t="s">
        <v>319</v>
      </c>
      <c r="B442" s="12" t="s">
        <v>324</v>
      </c>
      <c r="C442" s="13">
        <v>35578.561323499991</v>
      </c>
      <c r="D442" s="13">
        <v>5325.6962835000013</v>
      </c>
      <c r="E442" s="13">
        <v>26322.728719999992</v>
      </c>
      <c r="F442" s="13">
        <v>3930.1363200000001</v>
      </c>
    </row>
    <row r="443" spans="1:6" x14ac:dyDescent="0.35">
      <c r="A443" s="12" t="s">
        <v>319</v>
      </c>
      <c r="B443" s="12" t="s">
        <v>325</v>
      </c>
      <c r="C443" s="13">
        <v>8816.2545399999999</v>
      </c>
      <c r="D443" s="13">
        <v>8063.8903400000008</v>
      </c>
      <c r="E443" s="13">
        <v>730.36500000000001</v>
      </c>
      <c r="F443" s="13">
        <v>21.999200000000002</v>
      </c>
    </row>
    <row r="444" spans="1:6" x14ac:dyDescent="0.35">
      <c r="A444" s="12" t="s">
        <v>319</v>
      </c>
      <c r="B444" s="12" t="s">
        <v>326</v>
      </c>
      <c r="C444" s="13">
        <v>11716.070217500001</v>
      </c>
      <c r="D444" s="13">
        <v>2252.5502175000006</v>
      </c>
      <c r="E444" s="13">
        <v>6435.68</v>
      </c>
      <c r="F444" s="13">
        <v>3027.84</v>
      </c>
    </row>
    <row r="445" spans="1:6" x14ac:dyDescent="0.35">
      <c r="A445" s="12" t="s">
        <v>319</v>
      </c>
      <c r="B445" s="12" t="s">
        <v>327</v>
      </c>
      <c r="C445" s="13">
        <v>6147.8627900000001</v>
      </c>
      <c r="D445" s="13">
        <v>5038.5547900000001</v>
      </c>
      <c r="E445" s="13">
        <v>1109.308</v>
      </c>
      <c r="F445" s="13">
        <v>0</v>
      </c>
    </row>
    <row r="446" spans="1:6" x14ac:dyDescent="0.35">
      <c r="A446" s="12" t="s">
        <v>319</v>
      </c>
      <c r="B446" s="12" t="s">
        <v>328</v>
      </c>
      <c r="C446" s="13">
        <v>2601.4566255000004</v>
      </c>
      <c r="D446" s="13">
        <v>1634.6492974999999</v>
      </c>
      <c r="E446" s="13">
        <v>838.33199999999999</v>
      </c>
      <c r="F446" s="13">
        <v>128.47532799999999</v>
      </c>
    </row>
    <row r="447" spans="1:6" x14ac:dyDescent="0.35">
      <c r="A447" s="12" t="s">
        <v>319</v>
      </c>
      <c r="B447" s="12" t="s">
        <v>329</v>
      </c>
      <c r="C447" s="13">
        <v>3920.9417215000003</v>
      </c>
      <c r="D447" s="13">
        <v>659.01372150000009</v>
      </c>
      <c r="E447" s="13">
        <v>1693.6</v>
      </c>
      <c r="F447" s="13">
        <v>1568.328</v>
      </c>
    </row>
    <row r="448" spans="1:6" x14ac:dyDescent="0.35">
      <c r="A448" s="12" t="s">
        <v>319</v>
      </c>
      <c r="B448" s="12" t="s">
        <v>330</v>
      </c>
      <c r="C448" s="13">
        <v>8413.1652165000014</v>
      </c>
      <c r="D448" s="13">
        <v>2387.7562164999999</v>
      </c>
      <c r="E448" s="13">
        <v>5986.3370000000004</v>
      </c>
      <c r="F448" s="13">
        <v>39.071999999999996</v>
      </c>
    </row>
    <row r="449" spans="1:6" x14ac:dyDescent="0.35">
      <c r="A449" s="12" t="s">
        <v>319</v>
      </c>
      <c r="B449" s="12" t="s">
        <v>331</v>
      </c>
      <c r="C449" s="13">
        <v>2576.6861645000004</v>
      </c>
      <c r="D449" s="13">
        <v>2175.4533725000001</v>
      </c>
      <c r="E449" s="13">
        <v>0</v>
      </c>
      <c r="F449" s="13">
        <v>401.23279199999996</v>
      </c>
    </row>
    <row r="450" spans="1:6" x14ac:dyDescent="0.35">
      <c r="A450" s="12" t="s">
        <v>319</v>
      </c>
      <c r="B450" s="12" t="s">
        <v>332</v>
      </c>
      <c r="C450" s="13">
        <v>15931.606765500001</v>
      </c>
      <c r="D450" s="13">
        <v>2554.5009655000003</v>
      </c>
      <c r="E450" s="13">
        <v>4827.5973999999997</v>
      </c>
      <c r="F450" s="13">
        <v>8549.5084000000006</v>
      </c>
    </row>
    <row r="451" spans="1:6" x14ac:dyDescent="0.35">
      <c r="A451" s="12" t="s">
        <v>319</v>
      </c>
      <c r="B451" s="12" t="s">
        <v>333</v>
      </c>
      <c r="C451" s="13">
        <v>6904.5317660000001</v>
      </c>
      <c r="D451" s="13">
        <v>605.39826599999992</v>
      </c>
      <c r="E451" s="13">
        <v>6299.1334999999999</v>
      </c>
      <c r="F451" s="13">
        <v>0</v>
      </c>
    </row>
    <row r="452" spans="1:6" x14ac:dyDescent="0.35">
      <c r="A452" s="12" t="s">
        <v>319</v>
      </c>
      <c r="B452" s="12" t="s">
        <v>334</v>
      </c>
      <c r="C452" s="13">
        <v>19748.840757999995</v>
      </c>
      <c r="D452" s="13">
        <v>14654.273757999996</v>
      </c>
      <c r="E452" s="13">
        <v>5094.5669999999991</v>
      </c>
      <c r="F452" s="13">
        <v>0</v>
      </c>
    </row>
    <row r="453" spans="1:6" x14ac:dyDescent="0.35">
      <c r="A453" s="12" t="s">
        <v>319</v>
      </c>
      <c r="B453" s="12" t="s">
        <v>335</v>
      </c>
      <c r="C453" s="13">
        <v>57217.875103999984</v>
      </c>
      <c r="D453" s="13">
        <v>34313.822304000001</v>
      </c>
      <c r="E453" s="13">
        <v>22059.331999999999</v>
      </c>
      <c r="F453" s="13">
        <v>844.72080000000005</v>
      </c>
    </row>
    <row r="454" spans="1:6" x14ac:dyDescent="0.35">
      <c r="A454" s="12" t="s">
        <v>319</v>
      </c>
      <c r="B454" s="12" t="s">
        <v>743</v>
      </c>
      <c r="C454" s="13">
        <v>9926.7207949999993</v>
      </c>
      <c r="D454" s="13">
        <v>376.17343499999998</v>
      </c>
      <c r="E454" s="13">
        <v>5134.2893599999998</v>
      </c>
      <c r="F454" s="13">
        <v>4416.2580000000007</v>
      </c>
    </row>
    <row r="455" spans="1:6" x14ac:dyDescent="0.35">
      <c r="A455" s="12" t="s">
        <v>319</v>
      </c>
      <c r="B455" s="12" t="s">
        <v>336</v>
      </c>
      <c r="C455" s="13">
        <v>15727.602330300002</v>
      </c>
      <c r="D455" s="13">
        <v>13352.598330300003</v>
      </c>
      <c r="E455" s="13">
        <v>2375.0039999999995</v>
      </c>
      <c r="F455" s="13">
        <v>0</v>
      </c>
    </row>
    <row r="456" spans="1:6" x14ac:dyDescent="0.35">
      <c r="A456" s="12" t="s">
        <v>319</v>
      </c>
      <c r="B456" s="12" t="s">
        <v>337</v>
      </c>
      <c r="C456" s="13">
        <v>97361.166308000087</v>
      </c>
      <c r="D456" s="13">
        <v>73435.840794000003</v>
      </c>
      <c r="E456" s="13">
        <v>20333.713249999997</v>
      </c>
      <c r="F456" s="13">
        <v>3591.6122639999999</v>
      </c>
    </row>
    <row r="457" spans="1:6" x14ac:dyDescent="0.35">
      <c r="A457" s="12" t="s">
        <v>338</v>
      </c>
      <c r="B457" s="12" t="s">
        <v>339</v>
      </c>
      <c r="C457" s="13">
        <v>23426.408199999998</v>
      </c>
      <c r="D457" s="13">
        <v>15455.956799999998</v>
      </c>
      <c r="E457" s="13">
        <v>7970.4513999999981</v>
      </c>
      <c r="F457" s="13">
        <v>0</v>
      </c>
    </row>
    <row r="458" spans="1:6" x14ac:dyDescent="0.35">
      <c r="A458" s="12" t="s">
        <v>338</v>
      </c>
      <c r="B458" s="12" t="s">
        <v>919</v>
      </c>
      <c r="C458" s="13">
        <v>14621.193551999997</v>
      </c>
      <c r="D458" s="13">
        <v>8352.7863519999992</v>
      </c>
      <c r="E458" s="13">
        <v>2031.654</v>
      </c>
      <c r="F458" s="13">
        <v>4236.7531999999992</v>
      </c>
    </row>
    <row r="459" spans="1:6" x14ac:dyDescent="0.35">
      <c r="A459" s="12" t="s">
        <v>338</v>
      </c>
      <c r="B459" s="12" t="s">
        <v>340</v>
      </c>
      <c r="C459" s="13">
        <v>3581.7</v>
      </c>
      <c r="D459" s="13">
        <v>0</v>
      </c>
      <c r="E459" s="13">
        <v>1058.5</v>
      </c>
      <c r="F459" s="13">
        <v>2523.1999999999998</v>
      </c>
    </row>
    <row r="460" spans="1:6" x14ac:dyDescent="0.35">
      <c r="A460" s="12" t="s">
        <v>338</v>
      </c>
      <c r="B460" s="12" t="s">
        <v>341</v>
      </c>
      <c r="C460" s="13">
        <v>23158.306509999999</v>
      </c>
      <c r="D460" s="13">
        <v>15948.652509999998</v>
      </c>
      <c r="E460" s="13">
        <v>7209.6539999999995</v>
      </c>
      <c r="F460" s="13">
        <v>0</v>
      </c>
    </row>
    <row r="461" spans="1:6" x14ac:dyDescent="0.35">
      <c r="A461" s="12" t="s">
        <v>338</v>
      </c>
      <c r="B461" s="12" t="s">
        <v>342</v>
      </c>
      <c r="C461" s="13">
        <v>6766.0827800000006</v>
      </c>
      <c r="D461" s="13">
        <v>3150.2164799999991</v>
      </c>
      <c r="E461" s="13">
        <v>2646.9575</v>
      </c>
      <c r="F461" s="13">
        <v>968.90880000000004</v>
      </c>
    </row>
    <row r="462" spans="1:6" x14ac:dyDescent="0.35">
      <c r="A462" s="12" t="s">
        <v>338</v>
      </c>
      <c r="B462" s="12" t="s">
        <v>920</v>
      </c>
      <c r="C462" s="13">
        <v>70270.368021999995</v>
      </c>
      <c r="D462" s="13">
        <v>44000.245922000002</v>
      </c>
      <c r="E462" s="13">
        <v>22737.642099999997</v>
      </c>
      <c r="F462" s="13">
        <v>3532.48</v>
      </c>
    </row>
    <row r="463" spans="1:6" x14ac:dyDescent="0.35">
      <c r="A463" s="12" t="s">
        <v>338</v>
      </c>
      <c r="B463" s="12" t="s">
        <v>921</v>
      </c>
      <c r="C463" s="13">
        <v>1313.6684</v>
      </c>
      <c r="D463" s="13">
        <v>593.88840000000005</v>
      </c>
      <c r="E463" s="13">
        <v>719.78</v>
      </c>
      <c r="F463" s="13">
        <v>0</v>
      </c>
    </row>
    <row r="464" spans="1:6" x14ac:dyDescent="0.35">
      <c r="A464" s="12" t="s">
        <v>338</v>
      </c>
      <c r="B464" s="12" t="s">
        <v>922</v>
      </c>
      <c r="C464" s="13">
        <v>6630.2725</v>
      </c>
      <c r="D464" s="13">
        <v>33.488</v>
      </c>
      <c r="E464" s="13">
        <v>3367.0884999999998</v>
      </c>
      <c r="F464" s="13">
        <v>3229.6959999999999</v>
      </c>
    </row>
    <row r="465" spans="1:6" x14ac:dyDescent="0.35">
      <c r="A465" s="12" t="s">
        <v>338</v>
      </c>
      <c r="B465" s="12" t="s">
        <v>923</v>
      </c>
      <c r="C465" s="13">
        <v>5163.2550300000003</v>
      </c>
      <c r="D465" s="13">
        <v>1559.3795300000002</v>
      </c>
      <c r="E465" s="13">
        <v>1383.4594999999999</v>
      </c>
      <c r="F465" s="13">
        <v>2220.4160000000002</v>
      </c>
    </row>
    <row r="466" spans="1:6" x14ac:dyDescent="0.35">
      <c r="A466" s="12" t="s">
        <v>338</v>
      </c>
      <c r="B466" s="12" t="s">
        <v>343</v>
      </c>
      <c r="C466" s="13">
        <v>4744.1903999999995</v>
      </c>
      <c r="D466" s="13">
        <v>3433.7183999999997</v>
      </c>
      <c r="E466" s="13">
        <v>958.57799999999986</v>
      </c>
      <c r="F466" s="13">
        <v>351.89400000000001</v>
      </c>
    </row>
    <row r="467" spans="1:6" x14ac:dyDescent="0.35">
      <c r="A467" s="12" t="s">
        <v>338</v>
      </c>
      <c r="B467" s="12" t="s">
        <v>344</v>
      </c>
      <c r="C467" s="13">
        <v>7035.1954879999985</v>
      </c>
      <c r="D467" s="13">
        <v>3212.5584879999997</v>
      </c>
      <c r="E467" s="13">
        <v>3822.6369999999997</v>
      </c>
      <c r="F467" s="13">
        <v>0</v>
      </c>
    </row>
    <row r="468" spans="1:6" x14ac:dyDescent="0.35">
      <c r="A468" s="12" t="s">
        <v>338</v>
      </c>
      <c r="B468" s="12" t="s">
        <v>924</v>
      </c>
      <c r="C468" s="13">
        <v>1425.3711000000003</v>
      </c>
      <c r="D468" s="13">
        <v>1425.3711000000003</v>
      </c>
      <c r="E468" s="13">
        <v>0</v>
      </c>
      <c r="F468" s="13">
        <v>0</v>
      </c>
    </row>
    <row r="469" spans="1:6" x14ac:dyDescent="0.35">
      <c r="A469" s="12" t="s">
        <v>338</v>
      </c>
      <c r="B469" s="12" t="s">
        <v>345</v>
      </c>
      <c r="C469" s="13">
        <v>56496.908146000002</v>
      </c>
      <c r="D469" s="13">
        <v>20361.437145999997</v>
      </c>
      <c r="E469" s="13">
        <v>21061.278999999999</v>
      </c>
      <c r="F469" s="13">
        <v>15074.192000000001</v>
      </c>
    </row>
    <row r="470" spans="1:6" x14ac:dyDescent="0.35">
      <c r="A470" s="12" t="s">
        <v>338</v>
      </c>
      <c r="B470" s="12" t="s">
        <v>346</v>
      </c>
      <c r="C470" s="13">
        <v>12468.214885999998</v>
      </c>
      <c r="D470" s="13">
        <v>3377.2266860000004</v>
      </c>
      <c r="E470" s="13">
        <v>7577.0681999999997</v>
      </c>
      <c r="F470" s="13">
        <v>1513.92</v>
      </c>
    </row>
    <row r="471" spans="1:6" x14ac:dyDescent="0.35">
      <c r="A471" s="12" t="s">
        <v>338</v>
      </c>
      <c r="B471" s="12" t="s">
        <v>347</v>
      </c>
      <c r="C471" s="13">
        <v>1646.8334</v>
      </c>
      <c r="D471" s="13">
        <v>56.966399999999993</v>
      </c>
      <c r="E471" s="13">
        <v>1589.867</v>
      </c>
      <c r="F471" s="13">
        <v>0</v>
      </c>
    </row>
    <row r="472" spans="1:6" x14ac:dyDescent="0.35">
      <c r="A472" s="12" t="s">
        <v>338</v>
      </c>
      <c r="B472" s="12" t="s">
        <v>348</v>
      </c>
      <c r="C472" s="13">
        <v>8856.8007500000003</v>
      </c>
      <c r="D472" s="13">
        <v>819.23224999999991</v>
      </c>
      <c r="E472" s="13">
        <v>8037.5684999999994</v>
      </c>
      <c r="F472" s="13">
        <v>0</v>
      </c>
    </row>
    <row r="473" spans="1:6" x14ac:dyDescent="0.35">
      <c r="A473" s="12" t="s">
        <v>338</v>
      </c>
      <c r="B473" s="12" t="s">
        <v>349</v>
      </c>
      <c r="C473" s="13">
        <v>948.42461199999991</v>
      </c>
      <c r="D473" s="13">
        <v>947.83853199999999</v>
      </c>
      <c r="E473" s="13">
        <v>0</v>
      </c>
      <c r="F473" s="13">
        <v>0.58607999999999993</v>
      </c>
    </row>
    <row r="474" spans="1:6" x14ac:dyDescent="0.35">
      <c r="A474" s="12" t="s">
        <v>338</v>
      </c>
      <c r="B474" s="12" t="s">
        <v>350</v>
      </c>
      <c r="C474" s="13">
        <v>18428.883499999996</v>
      </c>
      <c r="D474" s="13">
        <v>3049.7704999999996</v>
      </c>
      <c r="E474" s="13">
        <v>8213.2249999999985</v>
      </c>
      <c r="F474" s="13">
        <v>7165.8879999999999</v>
      </c>
    </row>
    <row r="475" spans="1:6" x14ac:dyDescent="0.35">
      <c r="A475" s="12" t="s">
        <v>338</v>
      </c>
      <c r="B475" s="12" t="s">
        <v>351</v>
      </c>
      <c r="C475" s="13">
        <v>35076.562241999993</v>
      </c>
      <c r="D475" s="13">
        <v>8347.4097479999982</v>
      </c>
      <c r="E475" s="13">
        <v>9889.7065000000002</v>
      </c>
      <c r="F475" s="13">
        <v>16839.445994000002</v>
      </c>
    </row>
    <row r="476" spans="1:6" x14ac:dyDescent="0.35">
      <c r="A476" s="12" t="s">
        <v>338</v>
      </c>
      <c r="B476" s="12" t="s">
        <v>352</v>
      </c>
      <c r="C476" s="13">
        <v>11670.94685</v>
      </c>
      <c r="D476" s="13">
        <v>8334.5038499999991</v>
      </c>
      <c r="E476" s="13">
        <v>3336.4429999999998</v>
      </c>
      <c r="F476" s="13">
        <v>0</v>
      </c>
    </row>
    <row r="477" spans="1:6" x14ac:dyDescent="0.35">
      <c r="A477" s="12" t="s">
        <v>338</v>
      </c>
      <c r="B477" s="12" t="s">
        <v>353</v>
      </c>
      <c r="C477" s="13">
        <v>20890.117999999999</v>
      </c>
      <c r="D477" s="13">
        <v>4618.6279999999997</v>
      </c>
      <c r="E477" s="13">
        <v>6915.93</v>
      </c>
      <c r="F477" s="13">
        <v>9355.5600000000013</v>
      </c>
    </row>
    <row r="478" spans="1:6" x14ac:dyDescent="0.35">
      <c r="A478" s="12" t="s">
        <v>338</v>
      </c>
      <c r="B478" s="12" t="s">
        <v>925</v>
      </c>
      <c r="C478" s="13">
        <v>11663.617080000002</v>
      </c>
      <c r="D478" s="13">
        <v>830.22265599999992</v>
      </c>
      <c r="E478" s="13">
        <v>6164.7241999999997</v>
      </c>
      <c r="F478" s="13">
        <v>4668.6702240000004</v>
      </c>
    </row>
    <row r="479" spans="1:6" x14ac:dyDescent="0.35">
      <c r="A479" s="12" t="s">
        <v>338</v>
      </c>
      <c r="B479" s="12" t="s">
        <v>926</v>
      </c>
      <c r="C479" s="13">
        <v>21539.571235999996</v>
      </c>
      <c r="D479" s="13">
        <v>5079.4511959999991</v>
      </c>
      <c r="E479" s="13">
        <v>15443.757</v>
      </c>
      <c r="F479" s="13">
        <v>1016.36304</v>
      </c>
    </row>
    <row r="480" spans="1:6" x14ac:dyDescent="0.35">
      <c r="A480" s="12" t="s">
        <v>338</v>
      </c>
      <c r="B480" s="12" t="s">
        <v>927</v>
      </c>
      <c r="C480" s="13">
        <v>13642.963000000002</v>
      </c>
      <c r="D480" s="13">
        <v>612.61300000000006</v>
      </c>
      <c r="E480" s="13">
        <v>5965.39</v>
      </c>
      <c r="F480" s="13">
        <v>7064.96</v>
      </c>
    </row>
    <row r="481" spans="1:6" x14ac:dyDescent="0.35">
      <c r="A481" s="12" t="s">
        <v>338</v>
      </c>
      <c r="B481" s="12" t="s">
        <v>785</v>
      </c>
      <c r="C481" s="13">
        <v>1069.9850000000001</v>
      </c>
      <c r="D481" s="13">
        <v>1069.9850000000001</v>
      </c>
      <c r="E481" s="13">
        <v>0</v>
      </c>
      <c r="F481" s="13">
        <v>0</v>
      </c>
    </row>
    <row r="482" spans="1:6" x14ac:dyDescent="0.35">
      <c r="A482" s="12" t="s">
        <v>338</v>
      </c>
      <c r="B482" s="12" t="s">
        <v>354</v>
      </c>
      <c r="C482" s="13">
        <v>6379.2062919999989</v>
      </c>
      <c r="D482" s="13">
        <v>3292.6774919999993</v>
      </c>
      <c r="E482" s="13">
        <v>2576.3889999999997</v>
      </c>
      <c r="F482" s="13">
        <v>510.13979999999998</v>
      </c>
    </row>
    <row r="483" spans="1:6" x14ac:dyDescent="0.35">
      <c r="A483" s="12" t="s">
        <v>338</v>
      </c>
      <c r="B483" s="12" t="s">
        <v>355</v>
      </c>
      <c r="C483" s="13">
        <v>31452.372113999994</v>
      </c>
      <c r="D483" s="13">
        <v>4362.1441739999991</v>
      </c>
      <c r="E483" s="13">
        <v>18816.150499999996</v>
      </c>
      <c r="F483" s="13">
        <v>8274.0774400000009</v>
      </c>
    </row>
    <row r="484" spans="1:6" x14ac:dyDescent="0.35">
      <c r="A484" s="12" t="s">
        <v>356</v>
      </c>
      <c r="B484" s="12" t="s">
        <v>357</v>
      </c>
      <c r="C484" s="13">
        <v>133.99936199999999</v>
      </c>
      <c r="D484" s="13">
        <v>133.99936199999999</v>
      </c>
      <c r="E484" s="13">
        <v>0</v>
      </c>
      <c r="F484" s="13">
        <v>0</v>
      </c>
    </row>
    <row r="485" spans="1:6" x14ac:dyDescent="0.35">
      <c r="A485" s="12" t="s">
        <v>356</v>
      </c>
      <c r="B485" s="12" t="s">
        <v>358</v>
      </c>
      <c r="C485" s="13">
        <v>38.388603999999994</v>
      </c>
      <c r="D485" s="13">
        <v>0</v>
      </c>
      <c r="E485" s="13">
        <v>0</v>
      </c>
      <c r="F485" s="13">
        <v>38.388603999999994</v>
      </c>
    </row>
    <row r="486" spans="1:6" x14ac:dyDescent="0.35">
      <c r="A486" s="12" t="s">
        <v>356</v>
      </c>
      <c r="B486" s="12" t="s">
        <v>359</v>
      </c>
      <c r="C486" s="13">
        <v>954.91693199999986</v>
      </c>
      <c r="D486" s="13">
        <v>954.91693199999986</v>
      </c>
      <c r="E486" s="13">
        <v>0</v>
      </c>
      <c r="F486" s="13">
        <v>0</v>
      </c>
    </row>
    <row r="487" spans="1:6" x14ac:dyDescent="0.35">
      <c r="A487" s="12" t="s">
        <v>356</v>
      </c>
      <c r="B487" s="12" t="s">
        <v>360</v>
      </c>
      <c r="C487" s="13">
        <v>3202.3914119999999</v>
      </c>
      <c r="D487" s="13">
        <v>320.54191199999997</v>
      </c>
      <c r="E487" s="13">
        <v>2881.8495000000003</v>
      </c>
      <c r="F487" s="13">
        <v>0</v>
      </c>
    </row>
    <row r="488" spans="1:6" x14ac:dyDescent="0.35">
      <c r="A488" s="12" t="s">
        <v>356</v>
      </c>
      <c r="B488" s="12" t="s">
        <v>361</v>
      </c>
      <c r="C488" s="13">
        <v>0</v>
      </c>
      <c r="D488" s="13">
        <v>0</v>
      </c>
      <c r="E488" s="13">
        <v>0</v>
      </c>
      <c r="F488" s="13">
        <v>0</v>
      </c>
    </row>
    <row r="489" spans="1:6" x14ac:dyDescent="0.35">
      <c r="A489" s="12" t="s">
        <v>356</v>
      </c>
      <c r="B489" s="12" t="s">
        <v>362</v>
      </c>
      <c r="C489" s="13">
        <v>0</v>
      </c>
      <c r="D489" s="13">
        <v>0</v>
      </c>
      <c r="E489" s="13">
        <v>0</v>
      </c>
      <c r="F489" s="13">
        <v>0</v>
      </c>
    </row>
    <row r="490" spans="1:6" x14ac:dyDescent="0.35">
      <c r="A490" s="12" t="s">
        <v>356</v>
      </c>
      <c r="B490" s="12" t="s">
        <v>851</v>
      </c>
      <c r="C490" s="14"/>
      <c r="D490" s="14"/>
      <c r="E490" s="14"/>
      <c r="F490" s="14"/>
    </row>
    <row r="491" spans="1:6" x14ac:dyDescent="0.35">
      <c r="A491" s="12" t="s">
        <v>356</v>
      </c>
      <c r="B491" s="12" t="s">
        <v>363</v>
      </c>
      <c r="C491" s="13">
        <v>3.3501599999999998</v>
      </c>
      <c r="D491" s="13">
        <v>3.3501599999999998</v>
      </c>
      <c r="E491" s="13">
        <v>0</v>
      </c>
      <c r="F491" s="13">
        <v>0</v>
      </c>
    </row>
    <row r="492" spans="1:6" x14ac:dyDescent="0.35">
      <c r="A492" s="12" t="s">
        <v>356</v>
      </c>
      <c r="B492" s="12" t="s">
        <v>364</v>
      </c>
      <c r="C492" s="13">
        <v>83.72</v>
      </c>
      <c r="D492" s="13">
        <v>83.72</v>
      </c>
      <c r="E492" s="13">
        <v>0</v>
      </c>
      <c r="F492" s="13">
        <v>0</v>
      </c>
    </row>
    <row r="493" spans="1:6" x14ac:dyDescent="0.35">
      <c r="A493" s="12" t="s">
        <v>356</v>
      </c>
      <c r="B493" s="12" t="s">
        <v>365</v>
      </c>
      <c r="C493" s="13">
        <v>14994.410252</v>
      </c>
      <c r="D493" s="13">
        <v>2680.0142519999999</v>
      </c>
      <c r="E493" s="13">
        <v>0</v>
      </c>
      <c r="F493" s="13">
        <v>12314.396000000001</v>
      </c>
    </row>
    <row r="494" spans="1:6" x14ac:dyDescent="0.35">
      <c r="A494" s="12" t="s">
        <v>356</v>
      </c>
      <c r="B494" s="12" t="s">
        <v>366</v>
      </c>
      <c r="C494" s="13">
        <v>134.008398</v>
      </c>
      <c r="D494" s="13">
        <v>134.008398</v>
      </c>
      <c r="E494" s="13">
        <v>0</v>
      </c>
      <c r="F494" s="13">
        <v>0</v>
      </c>
    </row>
    <row r="495" spans="1:6" x14ac:dyDescent="0.35">
      <c r="A495" s="12" t="s">
        <v>356</v>
      </c>
      <c r="B495" s="12" t="s">
        <v>367</v>
      </c>
      <c r="C495" s="13">
        <v>0</v>
      </c>
      <c r="D495" s="13">
        <v>0</v>
      </c>
      <c r="E495" s="13">
        <v>0</v>
      </c>
      <c r="F495" s="13">
        <v>0</v>
      </c>
    </row>
    <row r="496" spans="1:6" x14ac:dyDescent="0.35">
      <c r="A496" s="12" t="s">
        <v>356</v>
      </c>
      <c r="B496" s="12" t="s">
        <v>928</v>
      </c>
      <c r="C496" s="13">
        <v>1844.8529120000001</v>
      </c>
      <c r="D496" s="13">
        <v>0</v>
      </c>
      <c r="E496" s="13">
        <v>0</v>
      </c>
      <c r="F496" s="13">
        <v>1844.8529120000001</v>
      </c>
    </row>
    <row r="497" spans="1:6" x14ac:dyDescent="0.35">
      <c r="A497" s="12" t="s">
        <v>356</v>
      </c>
      <c r="B497" s="12" t="s">
        <v>852</v>
      </c>
      <c r="C497" s="14"/>
      <c r="D497" s="14"/>
      <c r="E497" s="14"/>
      <c r="F497" s="14"/>
    </row>
    <row r="498" spans="1:6" x14ac:dyDescent="0.35">
      <c r="A498" s="12" t="s">
        <v>356</v>
      </c>
      <c r="B498" s="12" t="s">
        <v>786</v>
      </c>
      <c r="C498" s="13">
        <v>229.671648</v>
      </c>
      <c r="D498" s="13">
        <v>0</v>
      </c>
      <c r="E498" s="13">
        <v>0</v>
      </c>
      <c r="F498" s="13">
        <v>229.671648</v>
      </c>
    </row>
    <row r="499" spans="1:6" x14ac:dyDescent="0.35">
      <c r="A499" s="12" t="s">
        <v>356</v>
      </c>
      <c r="B499" s="12" t="s">
        <v>368</v>
      </c>
      <c r="C499" s="13">
        <v>2913.5480119999997</v>
      </c>
      <c r="D499" s="13">
        <v>477.429012</v>
      </c>
      <c r="E499" s="13">
        <v>2436.1189999999997</v>
      </c>
      <c r="F499" s="13">
        <v>0</v>
      </c>
    </row>
    <row r="500" spans="1:6" x14ac:dyDescent="0.35">
      <c r="A500" s="12" t="s">
        <v>356</v>
      </c>
      <c r="B500" s="12" t="s">
        <v>369</v>
      </c>
      <c r="C500" s="13">
        <v>9.6761339999999993</v>
      </c>
      <c r="D500" s="13">
        <v>9.6761339999999993</v>
      </c>
      <c r="E500" s="13">
        <v>0</v>
      </c>
      <c r="F500" s="13">
        <v>0</v>
      </c>
    </row>
    <row r="501" spans="1:6" x14ac:dyDescent="0.35">
      <c r="A501" s="12" t="s">
        <v>356</v>
      </c>
      <c r="B501" s="12" t="s">
        <v>929</v>
      </c>
      <c r="C501" s="13">
        <v>82.419999999999987</v>
      </c>
      <c r="D501" s="13">
        <v>77.576699999999988</v>
      </c>
      <c r="E501" s="13">
        <v>0</v>
      </c>
      <c r="F501" s="13">
        <v>4.8432999999999993</v>
      </c>
    </row>
    <row r="502" spans="1:6" x14ac:dyDescent="0.35">
      <c r="A502" s="12" t="s">
        <v>356</v>
      </c>
      <c r="B502" s="12" t="s">
        <v>930</v>
      </c>
      <c r="C502" s="14"/>
      <c r="D502" s="14"/>
      <c r="E502" s="14"/>
      <c r="F502" s="14"/>
    </row>
    <row r="503" spans="1:6" ht="29" x14ac:dyDescent="0.35">
      <c r="A503" s="12" t="s">
        <v>356</v>
      </c>
      <c r="B503" s="12" t="s">
        <v>370</v>
      </c>
      <c r="C503" s="13">
        <v>0</v>
      </c>
      <c r="D503" s="13">
        <v>0</v>
      </c>
      <c r="E503" s="13">
        <v>0</v>
      </c>
      <c r="F503" s="13">
        <v>0</v>
      </c>
    </row>
    <row r="504" spans="1:6" x14ac:dyDescent="0.35">
      <c r="A504" s="12" t="s">
        <v>356</v>
      </c>
      <c r="B504" s="12" t="s">
        <v>931</v>
      </c>
      <c r="C504" s="13">
        <v>1376.26296</v>
      </c>
      <c r="D504" s="13">
        <v>1376.26296</v>
      </c>
      <c r="E504" s="13">
        <v>0</v>
      </c>
      <c r="F504" s="13">
        <v>0</v>
      </c>
    </row>
    <row r="505" spans="1:6" x14ac:dyDescent="0.35">
      <c r="A505" s="12" t="s">
        <v>356</v>
      </c>
      <c r="B505" s="12" t="s">
        <v>371</v>
      </c>
      <c r="C505" s="13">
        <v>722.81106</v>
      </c>
      <c r="D505" s="13">
        <v>722.81106</v>
      </c>
      <c r="E505" s="13">
        <v>0</v>
      </c>
      <c r="F505" s="13">
        <v>0</v>
      </c>
    </row>
    <row r="506" spans="1:6" x14ac:dyDescent="0.35">
      <c r="A506" s="12" t="s">
        <v>356</v>
      </c>
      <c r="B506" s="12" t="s">
        <v>372</v>
      </c>
      <c r="C506" s="13">
        <v>8307.3948999999993</v>
      </c>
      <c r="D506" s="13">
        <v>3967.4908999999998</v>
      </c>
      <c r="E506" s="13">
        <v>0</v>
      </c>
      <c r="F506" s="13">
        <v>4339.9039999999995</v>
      </c>
    </row>
    <row r="507" spans="1:6" x14ac:dyDescent="0.35">
      <c r="A507" s="12" t="s">
        <v>356</v>
      </c>
      <c r="B507" s="12" t="s">
        <v>853</v>
      </c>
      <c r="C507" s="14"/>
      <c r="D507" s="14"/>
      <c r="E507" s="14"/>
      <c r="F507" s="14"/>
    </row>
    <row r="508" spans="1:6" x14ac:dyDescent="0.35">
      <c r="A508" s="12" t="s">
        <v>356</v>
      </c>
      <c r="B508" s="12" t="s">
        <v>373</v>
      </c>
      <c r="C508" s="13">
        <v>875.14861999999994</v>
      </c>
      <c r="D508" s="13">
        <v>837.19999999999993</v>
      </c>
      <c r="E508" s="13">
        <v>0</v>
      </c>
      <c r="F508" s="13">
        <v>37.948619999999998</v>
      </c>
    </row>
    <row r="509" spans="1:6" x14ac:dyDescent="0.35">
      <c r="A509" s="12" t="s">
        <v>356</v>
      </c>
      <c r="B509" s="12" t="s">
        <v>932</v>
      </c>
      <c r="C509" s="13">
        <v>0</v>
      </c>
      <c r="D509" s="13">
        <v>0</v>
      </c>
      <c r="E509" s="13">
        <v>0</v>
      </c>
      <c r="F509" s="13">
        <v>0</v>
      </c>
    </row>
    <row r="510" spans="1:6" x14ac:dyDescent="0.35">
      <c r="A510" s="12" t="s">
        <v>356</v>
      </c>
      <c r="B510" s="12" t="s">
        <v>374</v>
      </c>
      <c r="C510" s="13">
        <v>0</v>
      </c>
      <c r="D510" s="13">
        <v>0</v>
      </c>
      <c r="E510" s="13">
        <v>0</v>
      </c>
      <c r="F510" s="13">
        <v>0</v>
      </c>
    </row>
    <row r="511" spans="1:6" x14ac:dyDescent="0.35">
      <c r="A511" s="12" t="s">
        <v>356</v>
      </c>
      <c r="B511" s="12" t="s">
        <v>375</v>
      </c>
      <c r="C511" s="13">
        <v>37797.694136000013</v>
      </c>
      <c r="D511" s="13">
        <v>17651.789255999996</v>
      </c>
      <c r="E511" s="13">
        <v>12261.703</v>
      </c>
      <c r="F511" s="13">
        <v>7884.2018800000005</v>
      </c>
    </row>
    <row r="512" spans="1:6" x14ac:dyDescent="0.35">
      <c r="A512" s="12" t="s">
        <v>356</v>
      </c>
      <c r="B512" s="12" t="s">
        <v>376</v>
      </c>
      <c r="C512" s="13">
        <v>561.530484</v>
      </c>
      <c r="D512" s="13">
        <v>561.530484</v>
      </c>
      <c r="E512" s="13">
        <v>0</v>
      </c>
      <c r="F512" s="13">
        <v>0</v>
      </c>
    </row>
    <row r="513" spans="1:6" x14ac:dyDescent="0.35">
      <c r="A513" s="12" t="s">
        <v>356</v>
      </c>
      <c r="B513" s="12" t="s">
        <v>377</v>
      </c>
      <c r="C513" s="13">
        <v>555.59098200000005</v>
      </c>
      <c r="D513" s="13">
        <v>555.59098200000005</v>
      </c>
      <c r="E513" s="13">
        <v>0</v>
      </c>
      <c r="F513" s="13">
        <v>0</v>
      </c>
    </row>
    <row r="514" spans="1:6" x14ac:dyDescent="0.35">
      <c r="A514" s="12" t="s">
        <v>709</v>
      </c>
      <c r="B514" s="12" t="s">
        <v>146</v>
      </c>
      <c r="C514" s="13">
        <v>28994.920892000002</v>
      </c>
      <c r="D514" s="13">
        <v>11092.750641999999</v>
      </c>
      <c r="E514" s="13">
        <v>12025.693389999999</v>
      </c>
      <c r="F514" s="13">
        <v>5876.4768599999998</v>
      </c>
    </row>
    <row r="515" spans="1:6" x14ac:dyDescent="0.35">
      <c r="A515" s="12" t="s">
        <v>709</v>
      </c>
      <c r="B515" s="12" t="s">
        <v>417</v>
      </c>
      <c r="C515" s="13">
        <v>24513.43475</v>
      </c>
      <c r="D515" s="13">
        <v>12949.762290000001</v>
      </c>
      <c r="E515" s="13">
        <v>11563.67246</v>
      </c>
      <c r="F515" s="13">
        <v>0</v>
      </c>
    </row>
    <row r="516" spans="1:6" x14ac:dyDescent="0.35">
      <c r="A516" s="12" t="s">
        <v>709</v>
      </c>
      <c r="B516" s="12" t="s">
        <v>128</v>
      </c>
      <c r="C516" s="13">
        <v>9359.2540000000008</v>
      </c>
      <c r="D516" s="13">
        <v>3095.1765</v>
      </c>
      <c r="E516" s="13">
        <v>6264.0774999999994</v>
      </c>
      <c r="F516" s="13">
        <v>0</v>
      </c>
    </row>
    <row r="517" spans="1:6" x14ac:dyDescent="0.35">
      <c r="A517" s="12" t="s">
        <v>709</v>
      </c>
      <c r="B517" s="12" t="s">
        <v>933</v>
      </c>
      <c r="C517" s="13">
        <v>62258.593450000015</v>
      </c>
      <c r="D517" s="13">
        <v>23344.36937</v>
      </c>
      <c r="E517" s="13">
        <v>28130.164400000001</v>
      </c>
      <c r="F517" s="13">
        <v>10784.05968</v>
      </c>
    </row>
    <row r="518" spans="1:6" x14ac:dyDescent="0.35">
      <c r="A518" s="12" t="s">
        <v>709</v>
      </c>
      <c r="B518" s="12" t="s">
        <v>934</v>
      </c>
      <c r="C518" s="13">
        <v>34809.527985999994</v>
      </c>
      <c r="D518" s="13">
        <v>11259.523325999999</v>
      </c>
      <c r="E518" s="13">
        <v>23550.004659999995</v>
      </c>
      <c r="F518" s="13">
        <v>0</v>
      </c>
    </row>
    <row r="519" spans="1:6" x14ac:dyDescent="0.35">
      <c r="A519" s="12" t="s">
        <v>378</v>
      </c>
      <c r="B519" s="12" t="s">
        <v>379</v>
      </c>
      <c r="C519" s="13">
        <v>37646.334479000005</v>
      </c>
      <c r="D519" s="13">
        <v>2487.9942999999994</v>
      </c>
      <c r="E519" s="13">
        <v>4018.0249999999996</v>
      </c>
      <c r="F519" s="13">
        <v>31140.315178999997</v>
      </c>
    </row>
    <row r="520" spans="1:6" x14ac:dyDescent="0.35">
      <c r="A520" s="12" t="s">
        <v>378</v>
      </c>
      <c r="B520" s="12" t="s">
        <v>380</v>
      </c>
      <c r="C520" s="13">
        <v>60696.277836000008</v>
      </c>
      <c r="D520" s="13">
        <v>9242.2083659999971</v>
      </c>
      <c r="E520" s="13">
        <v>15645.486599999998</v>
      </c>
      <c r="F520" s="13">
        <v>35808.582869999998</v>
      </c>
    </row>
    <row r="521" spans="1:6" x14ac:dyDescent="0.35">
      <c r="A521" s="12" t="s">
        <v>378</v>
      </c>
      <c r="B521" s="12" t="s">
        <v>381</v>
      </c>
      <c r="C521" s="13">
        <v>157.61439999999999</v>
      </c>
      <c r="D521" s="13">
        <v>157.61439999999999</v>
      </c>
      <c r="E521" s="13">
        <v>0</v>
      </c>
      <c r="F521" s="13">
        <v>0</v>
      </c>
    </row>
    <row r="522" spans="1:6" x14ac:dyDescent="0.35">
      <c r="A522" s="12" t="s">
        <v>378</v>
      </c>
      <c r="B522" s="12" t="s">
        <v>382</v>
      </c>
      <c r="C522" s="13">
        <v>84504.734924000004</v>
      </c>
      <c r="D522" s="13">
        <v>1139.6891000000001</v>
      </c>
      <c r="E522" s="13">
        <v>34415.280499999993</v>
      </c>
      <c r="F522" s="13">
        <v>48949.765323999993</v>
      </c>
    </row>
    <row r="523" spans="1:6" x14ac:dyDescent="0.35">
      <c r="A523" s="12" t="s">
        <v>378</v>
      </c>
      <c r="B523" s="12" t="s">
        <v>383</v>
      </c>
      <c r="C523" s="13">
        <v>55497.373104999999</v>
      </c>
      <c r="D523" s="13">
        <v>3810.5239999999994</v>
      </c>
      <c r="E523" s="13">
        <v>17242.760499999997</v>
      </c>
      <c r="F523" s="13">
        <v>34444.088604999997</v>
      </c>
    </row>
    <row r="524" spans="1:6" x14ac:dyDescent="0.35">
      <c r="A524" s="12" t="s">
        <v>378</v>
      </c>
      <c r="B524" s="12" t="s">
        <v>384</v>
      </c>
      <c r="C524" s="13">
        <v>33414.677039499999</v>
      </c>
      <c r="D524" s="13">
        <v>642.48598349999997</v>
      </c>
      <c r="E524" s="13">
        <v>17890.767</v>
      </c>
      <c r="F524" s="13">
        <v>14881.424056</v>
      </c>
    </row>
    <row r="525" spans="1:6" x14ac:dyDescent="0.35">
      <c r="A525" s="12" t="s">
        <v>378</v>
      </c>
      <c r="B525" s="12" t="s">
        <v>385</v>
      </c>
      <c r="C525" s="13">
        <v>49438.808595999988</v>
      </c>
      <c r="D525" s="13">
        <v>3187.6357760000001</v>
      </c>
      <c r="E525" s="13">
        <v>32463.505499999999</v>
      </c>
      <c r="F525" s="13">
        <v>13787.66732</v>
      </c>
    </row>
    <row r="526" spans="1:6" x14ac:dyDescent="0.35">
      <c r="A526" s="12" t="s">
        <v>378</v>
      </c>
      <c r="B526" s="12" t="s">
        <v>935</v>
      </c>
      <c r="C526" s="13">
        <v>18512.796610999998</v>
      </c>
      <c r="D526" s="13">
        <v>1520.8504999999998</v>
      </c>
      <c r="E526" s="13">
        <v>2805.0250000000001</v>
      </c>
      <c r="F526" s="13">
        <v>14186.921110999998</v>
      </c>
    </row>
    <row r="527" spans="1:6" x14ac:dyDescent="0.35">
      <c r="A527" s="12" t="s">
        <v>378</v>
      </c>
      <c r="B527" s="12" t="s">
        <v>386</v>
      </c>
      <c r="C527" s="13">
        <v>8470.1974210000008</v>
      </c>
      <c r="D527" s="13">
        <v>1103.5839559999999</v>
      </c>
      <c r="E527" s="13">
        <v>0</v>
      </c>
      <c r="F527" s="13">
        <v>7366.6134650000004</v>
      </c>
    </row>
    <row r="528" spans="1:6" x14ac:dyDescent="0.35">
      <c r="A528" s="12" t="s">
        <v>378</v>
      </c>
      <c r="B528" s="12" t="s">
        <v>936</v>
      </c>
      <c r="C528" s="13">
        <v>25877.114539999999</v>
      </c>
      <c r="D528" s="13">
        <v>1174.106706</v>
      </c>
      <c r="E528" s="13">
        <v>5828.1009999999997</v>
      </c>
      <c r="F528" s="13">
        <v>18874.906834000001</v>
      </c>
    </row>
    <row r="529" spans="1:6" x14ac:dyDescent="0.35">
      <c r="A529" s="12" t="s">
        <v>378</v>
      </c>
      <c r="B529" s="12" t="s">
        <v>741</v>
      </c>
      <c r="C529" s="13">
        <v>85460.053599499995</v>
      </c>
      <c r="D529" s="13">
        <v>2833.5433145000002</v>
      </c>
      <c r="E529" s="13">
        <v>22497.358999999997</v>
      </c>
      <c r="F529" s="13">
        <v>60129.151285</v>
      </c>
    </row>
    <row r="530" spans="1:6" x14ac:dyDescent="0.35">
      <c r="A530" s="12" t="s">
        <v>378</v>
      </c>
      <c r="B530" s="12" t="s">
        <v>387</v>
      </c>
      <c r="C530" s="13">
        <v>158855.80056999993</v>
      </c>
      <c r="D530" s="13">
        <v>7409.0216739999996</v>
      </c>
      <c r="E530" s="13">
        <v>72563.80988999999</v>
      </c>
      <c r="F530" s="13">
        <v>78882.969005999985</v>
      </c>
    </row>
    <row r="531" spans="1:6" x14ac:dyDescent="0.35">
      <c r="A531" s="12" t="s">
        <v>388</v>
      </c>
      <c r="B531" s="12" t="s">
        <v>787</v>
      </c>
      <c r="C531" s="13">
        <v>39645.168514000005</v>
      </c>
      <c r="D531" s="13">
        <v>4672.5300739999993</v>
      </c>
      <c r="E531" s="13">
        <v>34972.638439999995</v>
      </c>
      <c r="F531" s="13">
        <v>0</v>
      </c>
    </row>
    <row r="532" spans="1:6" x14ac:dyDescent="0.35">
      <c r="A532" s="12" t="s">
        <v>388</v>
      </c>
      <c r="B532" s="12" t="s">
        <v>389</v>
      </c>
      <c r="C532" s="13">
        <v>82184.074190000014</v>
      </c>
      <c r="D532" s="13">
        <v>15541.062250000001</v>
      </c>
      <c r="E532" s="13">
        <v>64590.06394</v>
      </c>
      <c r="F532" s="13">
        <v>2052.9480000000003</v>
      </c>
    </row>
    <row r="533" spans="1:6" x14ac:dyDescent="0.35">
      <c r="A533" s="12" t="s">
        <v>388</v>
      </c>
      <c r="B533" s="12" t="s">
        <v>390</v>
      </c>
      <c r="C533" s="13">
        <v>78854.88057600001</v>
      </c>
      <c r="D533" s="13">
        <v>9706.0446159999992</v>
      </c>
      <c r="E533" s="13">
        <v>67382.595959999991</v>
      </c>
      <c r="F533" s="13">
        <v>1766.24</v>
      </c>
    </row>
    <row r="534" spans="1:6" x14ac:dyDescent="0.35">
      <c r="A534" s="12" t="s">
        <v>388</v>
      </c>
      <c r="B534" s="12" t="s">
        <v>788</v>
      </c>
      <c r="C534" s="13">
        <v>1368.9899999999998</v>
      </c>
      <c r="D534" s="13">
        <v>0</v>
      </c>
      <c r="E534" s="13">
        <v>1368.9899999999998</v>
      </c>
      <c r="F534" s="13">
        <v>0</v>
      </c>
    </row>
    <row r="535" spans="1:6" x14ac:dyDescent="0.35">
      <c r="A535" s="12" t="s">
        <v>388</v>
      </c>
      <c r="B535" s="12" t="s">
        <v>391</v>
      </c>
      <c r="C535" s="13">
        <v>282663.17782000016</v>
      </c>
      <c r="D535" s="13">
        <v>17390.460594</v>
      </c>
      <c r="E535" s="13">
        <v>217097.42577</v>
      </c>
      <c r="F535" s="13">
        <v>48175.291455999999</v>
      </c>
    </row>
    <row r="536" spans="1:6" ht="29" x14ac:dyDescent="0.35">
      <c r="A536" s="12" t="s">
        <v>388</v>
      </c>
      <c r="B536" s="12" t="s">
        <v>392</v>
      </c>
      <c r="C536" s="13">
        <v>87502.75333599998</v>
      </c>
      <c r="D536" s="13">
        <v>5810.1485760000014</v>
      </c>
      <c r="E536" s="13">
        <v>64949.34274</v>
      </c>
      <c r="F536" s="13">
        <v>16743.262019999998</v>
      </c>
    </row>
    <row r="537" spans="1:6" x14ac:dyDescent="0.35">
      <c r="A537" s="12" t="s">
        <v>388</v>
      </c>
      <c r="B537" s="12" t="s">
        <v>393</v>
      </c>
      <c r="C537" s="13">
        <v>136094.62578</v>
      </c>
      <c r="D537" s="13">
        <v>65543.077029999986</v>
      </c>
      <c r="E537" s="13">
        <v>46936.007749999997</v>
      </c>
      <c r="F537" s="13">
        <v>23615.540999999994</v>
      </c>
    </row>
    <row r="538" spans="1:6" x14ac:dyDescent="0.35">
      <c r="A538" s="12" t="s">
        <v>388</v>
      </c>
      <c r="B538" s="12" t="s">
        <v>394</v>
      </c>
      <c r="C538" s="13">
        <v>59991.29740399999</v>
      </c>
      <c r="D538" s="13">
        <v>9047.2450940000017</v>
      </c>
      <c r="E538" s="13">
        <v>41462.397109999998</v>
      </c>
      <c r="F538" s="13">
        <v>9481.6552000000011</v>
      </c>
    </row>
    <row r="539" spans="1:6" x14ac:dyDescent="0.35">
      <c r="A539" s="12" t="s">
        <v>388</v>
      </c>
      <c r="B539" s="12" t="s">
        <v>395</v>
      </c>
      <c r="C539" s="13">
        <v>154855.24809199997</v>
      </c>
      <c r="D539" s="13">
        <v>16298.200199999996</v>
      </c>
      <c r="E539" s="13">
        <v>63907.537700000001</v>
      </c>
      <c r="F539" s="13">
        <v>74649.510192000002</v>
      </c>
    </row>
    <row r="540" spans="1:6" x14ac:dyDescent="0.35">
      <c r="A540" s="12" t="s">
        <v>388</v>
      </c>
      <c r="B540" s="12" t="s">
        <v>396</v>
      </c>
      <c r="C540" s="13">
        <v>26433.626199999999</v>
      </c>
      <c r="D540" s="13">
        <v>1950.1439999999998</v>
      </c>
      <c r="E540" s="13">
        <v>16510.1702</v>
      </c>
      <c r="F540" s="13">
        <v>7973.3119999999999</v>
      </c>
    </row>
    <row r="541" spans="1:6" x14ac:dyDescent="0.35">
      <c r="A541" s="12" t="s">
        <v>388</v>
      </c>
      <c r="B541" s="12" t="s">
        <v>397</v>
      </c>
      <c r="C541" s="13">
        <v>15602.29</v>
      </c>
      <c r="D541" s="13">
        <v>0</v>
      </c>
      <c r="E541" s="13">
        <v>15602.29</v>
      </c>
      <c r="F541" s="13">
        <v>0</v>
      </c>
    </row>
    <row r="542" spans="1:6" x14ac:dyDescent="0.35">
      <c r="A542" s="12" t="s">
        <v>388</v>
      </c>
      <c r="B542" s="12" t="s">
        <v>398</v>
      </c>
      <c r="C542" s="13">
        <v>88245.851552000007</v>
      </c>
      <c r="D542" s="13">
        <v>10332.692728</v>
      </c>
      <c r="E542" s="13">
        <v>53076.166840000013</v>
      </c>
      <c r="F542" s="13">
        <v>24836.991984</v>
      </c>
    </row>
    <row r="543" spans="1:6" x14ac:dyDescent="0.35">
      <c r="A543" s="12" t="s">
        <v>388</v>
      </c>
      <c r="B543" s="12" t="s">
        <v>789</v>
      </c>
      <c r="C543" s="13">
        <v>120643.32662800001</v>
      </c>
      <c r="D543" s="13">
        <v>10456.247216</v>
      </c>
      <c r="E543" s="13">
        <v>64830.680499999995</v>
      </c>
      <c r="F543" s="13">
        <v>45356.398911999997</v>
      </c>
    </row>
    <row r="544" spans="1:6" x14ac:dyDescent="0.35">
      <c r="A544" s="12" t="s">
        <v>388</v>
      </c>
      <c r="B544" s="12" t="s">
        <v>399</v>
      </c>
      <c r="C544" s="13">
        <v>64343.916015999988</v>
      </c>
      <c r="D544" s="13">
        <v>5972.1977759999991</v>
      </c>
      <c r="E544" s="13">
        <v>40317.63824</v>
      </c>
      <c r="F544" s="13">
        <v>18054.080000000002</v>
      </c>
    </row>
    <row r="545" spans="1:6" x14ac:dyDescent="0.35">
      <c r="A545" s="12" t="s">
        <v>388</v>
      </c>
      <c r="B545" s="12" t="s">
        <v>400</v>
      </c>
      <c r="C545" s="13">
        <v>87993.672751999999</v>
      </c>
      <c r="D545" s="13">
        <v>3846.392652</v>
      </c>
      <c r="E545" s="13">
        <v>73951.461299999995</v>
      </c>
      <c r="F545" s="13">
        <v>10195.818800000001</v>
      </c>
    </row>
    <row r="546" spans="1:6" x14ac:dyDescent="0.35">
      <c r="A546" s="12" t="s">
        <v>388</v>
      </c>
      <c r="B546" s="12" t="s">
        <v>401</v>
      </c>
      <c r="C546" s="13">
        <v>9752.4321</v>
      </c>
      <c r="D546" s="13">
        <v>0</v>
      </c>
      <c r="E546" s="13">
        <v>9752.4321</v>
      </c>
      <c r="F546" s="13">
        <v>0</v>
      </c>
    </row>
    <row r="547" spans="1:6" x14ac:dyDescent="0.35">
      <c r="A547" s="12" t="s">
        <v>388</v>
      </c>
      <c r="B547" s="12" t="s">
        <v>790</v>
      </c>
      <c r="C547" s="13">
        <v>50625.343430000001</v>
      </c>
      <c r="D547" s="13">
        <v>8740.8228499999987</v>
      </c>
      <c r="E547" s="13">
        <v>28271.272579999997</v>
      </c>
      <c r="F547" s="13">
        <v>13613.248</v>
      </c>
    </row>
    <row r="548" spans="1:6" x14ac:dyDescent="0.35">
      <c r="A548" s="12" t="s">
        <v>388</v>
      </c>
      <c r="B548" s="12" t="s">
        <v>402</v>
      </c>
      <c r="C548" s="13">
        <v>163525.85672799996</v>
      </c>
      <c r="D548" s="13">
        <v>35429.695700000004</v>
      </c>
      <c r="E548" s="13">
        <v>100784.23897999999</v>
      </c>
      <c r="F548" s="13">
        <v>27311.922048</v>
      </c>
    </row>
    <row r="549" spans="1:6" x14ac:dyDescent="0.35">
      <c r="A549" s="12" t="s">
        <v>388</v>
      </c>
      <c r="B549" s="12" t="s">
        <v>403</v>
      </c>
      <c r="C549" s="13">
        <v>184075.01300000001</v>
      </c>
      <c r="D549" s="13">
        <v>16201.207199999997</v>
      </c>
      <c r="E549" s="13">
        <v>138914.13326</v>
      </c>
      <c r="F549" s="13">
        <v>28959.672540000003</v>
      </c>
    </row>
    <row r="550" spans="1:6" x14ac:dyDescent="0.35">
      <c r="A550" s="12" t="s">
        <v>388</v>
      </c>
      <c r="B550" s="12" t="s">
        <v>404</v>
      </c>
      <c r="C550" s="13">
        <v>72430.937253999989</v>
      </c>
      <c r="D550" s="13">
        <v>5292.0453040000002</v>
      </c>
      <c r="E550" s="13">
        <v>58600.261150000006</v>
      </c>
      <c r="F550" s="13">
        <v>8538.630799999999</v>
      </c>
    </row>
    <row r="551" spans="1:6" x14ac:dyDescent="0.35">
      <c r="A551" s="12" t="s">
        <v>388</v>
      </c>
      <c r="B551" s="12" t="s">
        <v>405</v>
      </c>
      <c r="C551" s="13">
        <v>57265.449409999979</v>
      </c>
      <c r="D551" s="13">
        <v>14792.61</v>
      </c>
      <c r="E551" s="13">
        <v>42472.839409999993</v>
      </c>
      <c r="F551" s="13">
        <v>0</v>
      </c>
    </row>
    <row r="552" spans="1:6" x14ac:dyDescent="0.35">
      <c r="A552" s="12" t="s">
        <v>388</v>
      </c>
      <c r="B552" s="12" t="s">
        <v>406</v>
      </c>
      <c r="C552" s="13">
        <v>68164.582177999982</v>
      </c>
      <c r="D552" s="13">
        <v>733.22182799999996</v>
      </c>
      <c r="E552" s="13">
        <v>64252.128349999999</v>
      </c>
      <c r="F552" s="13">
        <v>3179.232</v>
      </c>
    </row>
    <row r="553" spans="1:6" x14ac:dyDescent="0.35">
      <c r="A553" s="12" t="s">
        <v>388</v>
      </c>
      <c r="B553" s="12" t="s">
        <v>407</v>
      </c>
      <c r="C553" s="13">
        <v>93660.596623999983</v>
      </c>
      <c r="D553" s="13">
        <v>7484.0463519999994</v>
      </c>
      <c r="E553" s="13">
        <v>62756.462579999999</v>
      </c>
      <c r="F553" s="13">
        <v>23420.087692000001</v>
      </c>
    </row>
    <row r="554" spans="1:6" x14ac:dyDescent="0.35">
      <c r="A554" s="12" t="s">
        <v>388</v>
      </c>
      <c r="B554" s="12" t="s">
        <v>791</v>
      </c>
      <c r="C554" s="13">
        <v>49941.093131999987</v>
      </c>
      <c r="D554" s="13">
        <v>11413.096901999997</v>
      </c>
      <c r="E554" s="13">
        <v>30009.673029999994</v>
      </c>
      <c r="F554" s="13">
        <v>8518.3232000000007</v>
      </c>
    </row>
    <row r="555" spans="1:6" x14ac:dyDescent="0.35">
      <c r="A555" s="12" t="s">
        <v>388</v>
      </c>
      <c r="B555" s="12" t="s">
        <v>792</v>
      </c>
      <c r="C555" s="13">
        <v>105484.33139000002</v>
      </c>
      <c r="D555" s="13">
        <v>31941.312099999992</v>
      </c>
      <c r="E555" s="13">
        <v>63462.946490000002</v>
      </c>
      <c r="F555" s="13">
        <v>10080.072800000002</v>
      </c>
    </row>
    <row r="556" spans="1:6" x14ac:dyDescent="0.35">
      <c r="A556" s="12" t="s">
        <v>388</v>
      </c>
      <c r="B556" s="12" t="s">
        <v>408</v>
      </c>
      <c r="C556" s="13">
        <v>4234</v>
      </c>
      <c r="D556" s="13">
        <v>0</v>
      </c>
      <c r="E556" s="13">
        <v>4234</v>
      </c>
      <c r="F556" s="13">
        <v>0</v>
      </c>
    </row>
    <row r="557" spans="1:6" x14ac:dyDescent="0.35">
      <c r="A557" s="12" t="s">
        <v>388</v>
      </c>
      <c r="B557" s="12" t="s">
        <v>409</v>
      </c>
      <c r="C557" s="13">
        <v>29509.419099999999</v>
      </c>
      <c r="D557" s="13">
        <v>110.65759999999999</v>
      </c>
      <c r="E557" s="13">
        <v>7514.7695000000003</v>
      </c>
      <c r="F557" s="13">
        <v>21883.992000000002</v>
      </c>
    </row>
    <row r="558" spans="1:6" x14ac:dyDescent="0.35">
      <c r="A558" s="12" t="s">
        <v>388</v>
      </c>
      <c r="B558" s="12" t="s">
        <v>410</v>
      </c>
      <c r="C558" s="13">
        <v>165652.86470200002</v>
      </c>
      <c r="D558" s="13">
        <v>85192.364099999992</v>
      </c>
      <c r="E558" s="13">
        <v>56537.044729999994</v>
      </c>
      <c r="F558" s="13">
        <v>23923.455871999999</v>
      </c>
    </row>
    <row r="559" spans="1:6" x14ac:dyDescent="0.35">
      <c r="A559" s="12" t="s">
        <v>388</v>
      </c>
      <c r="B559" s="12" t="s">
        <v>411</v>
      </c>
      <c r="C559" s="13">
        <v>59401.035684000009</v>
      </c>
      <c r="D559" s="13">
        <v>4316.9134239999994</v>
      </c>
      <c r="E559" s="13">
        <v>36694.765059999998</v>
      </c>
      <c r="F559" s="13">
        <v>18389.357199999999</v>
      </c>
    </row>
    <row r="560" spans="1:6" x14ac:dyDescent="0.35">
      <c r="A560" s="12" t="s">
        <v>388</v>
      </c>
      <c r="B560" s="12" t="s">
        <v>793</v>
      </c>
      <c r="C560" s="13">
        <v>94945.252026000016</v>
      </c>
      <c r="D560" s="13">
        <v>8435.1013059999987</v>
      </c>
      <c r="E560" s="13">
        <v>47955.361679999995</v>
      </c>
      <c r="F560" s="13">
        <v>38554.789039999996</v>
      </c>
    </row>
    <row r="561" spans="1:6" x14ac:dyDescent="0.35">
      <c r="A561" s="12" t="s">
        <v>412</v>
      </c>
      <c r="B561" s="12" t="s">
        <v>413</v>
      </c>
      <c r="C561" s="13">
        <v>3000.5282585</v>
      </c>
      <c r="D561" s="13">
        <v>2049.1827585000001</v>
      </c>
      <c r="E561" s="13">
        <v>951.34550000000002</v>
      </c>
      <c r="F561" s="13">
        <v>0</v>
      </c>
    </row>
    <row r="562" spans="1:6" x14ac:dyDescent="0.35">
      <c r="A562" s="12" t="s">
        <v>412</v>
      </c>
      <c r="B562" s="12" t="s">
        <v>794</v>
      </c>
      <c r="C562" s="13">
        <v>25630.658029999995</v>
      </c>
      <c r="D562" s="13">
        <v>12827.712530000001</v>
      </c>
      <c r="E562" s="13">
        <v>8729.8174999999992</v>
      </c>
      <c r="F562" s="13">
        <v>4073.1279999999997</v>
      </c>
    </row>
    <row r="563" spans="1:6" x14ac:dyDescent="0.35">
      <c r="A563" s="12" t="s">
        <v>412</v>
      </c>
      <c r="B563" s="12" t="s">
        <v>414</v>
      </c>
      <c r="C563" s="13">
        <v>12795.357635999999</v>
      </c>
      <c r="D563" s="13">
        <v>7202.0667860000003</v>
      </c>
      <c r="E563" s="13">
        <v>5593.2908499999994</v>
      </c>
      <c r="F563" s="13">
        <v>0</v>
      </c>
    </row>
    <row r="564" spans="1:6" x14ac:dyDescent="0.35">
      <c r="A564" s="12" t="s">
        <v>412</v>
      </c>
      <c r="B564" s="12" t="s">
        <v>415</v>
      </c>
      <c r="C564" s="13">
        <v>30296.053584000001</v>
      </c>
      <c r="D564" s="13">
        <v>7391.7433840000003</v>
      </c>
      <c r="E564" s="13">
        <v>22876.811199999996</v>
      </c>
      <c r="F564" s="13">
        <v>27.499000000000002</v>
      </c>
    </row>
    <row r="565" spans="1:6" x14ac:dyDescent="0.35">
      <c r="A565" s="12" t="s">
        <v>412</v>
      </c>
      <c r="B565" s="12" t="s">
        <v>416</v>
      </c>
      <c r="C565" s="13">
        <v>16129.858007999996</v>
      </c>
      <c r="D565" s="13">
        <v>8522.9674279999981</v>
      </c>
      <c r="E565" s="13">
        <v>6140.665579999999</v>
      </c>
      <c r="F565" s="13">
        <v>1466.2250000000001</v>
      </c>
    </row>
    <row r="566" spans="1:6" x14ac:dyDescent="0.35">
      <c r="A566" s="12" t="s">
        <v>412</v>
      </c>
      <c r="B566" s="12" t="s">
        <v>418</v>
      </c>
      <c r="C566" s="13">
        <v>5444.5776959999994</v>
      </c>
      <c r="D566" s="13">
        <v>59.746895999999992</v>
      </c>
      <c r="E566" s="13">
        <v>5379.3310000000001</v>
      </c>
      <c r="F566" s="13">
        <v>5.4997999999999996</v>
      </c>
    </row>
    <row r="567" spans="1:6" x14ac:dyDescent="0.35">
      <c r="A567" s="12" t="s">
        <v>412</v>
      </c>
      <c r="B567" s="12" t="s">
        <v>419</v>
      </c>
      <c r="C567" s="13">
        <v>168539.56054000001</v>
      </c>
      <c r="D567" s="13">
        <v>60161.04264</v>
      </c>
      <c r="E567" s="13">
        <v>104543.25389999997</v>
      </c>
      <c r="F567" s="13">
        <v>3835.2640000000001</v>
      </c>
    </row>
    <row r="568" spans="1:6" x14ac:dyDescent="0.35">
      <c r="A568" s="12" t="s">
        <v>412</v>
      </c>
      <c r="B568" s="12" t="s">
        <v>420</v>
      </c>
      <c r="C568" s="13">
        <v>57896.182824799995</v>
      </c>
      <c r="D568" s="13">
        <v>15920.188239999999</v>
      </c>
      <c r="E568" s="13">
        <v>40818.025339999993</v>
      </c>
      <c r="F568" s="13">
        <v>1157.9692448000001</v>
      </c>
    </row>
    <row r="569" spans="1:6" x14ac:dyDescent="0.35">
      <c r="A569" s="12" t="s">
        <v>412</v>
      </c>
      <c r="B569" s="12" t="s">
        <v>421</v>
      </c>
      <c r="C569" s="13">
        <v>228867.60421199998</v>
      </c>
      <c r="D569" s="13">
        <v>90572.331592000002</v>
      </c>
      <c r="E569" s="13">
        <v>135680.80262</v>
      </c>
      <c r="F569" s="13">
        <v>2614.4699999999998</v>
      </c>
    </row>
    <row r="570" spans="1:6" x14ac:dyDescent="0.35">
      <c r="A570" s="12" t="s">
        <v>412</v>
      </c>
      <c r="B570" s="12" t="s">
        <v>937</v>
      </c>
      <c r="C570" s="13">
        <v>34387.169842000003</v>
      </c>
      <c r="D570" s="13">
        <v>27721.963482000003</v>
      </c>
      <c r="E570" s="13">
        <v>6665.2063599999983</v>
      </c>
      <c r="F570" s="13">
        <v>0</v>
      </c>
    </row>
    <row r="571" spans="1:6" x14ac:dyDescent="0.35">
      <c r="A571" s="12" t="s">
        <v>412</v>
      </c>
      <c r="B571" s="12" t="s">
        <v>422</v>
      </c>
      <c r="C571" s="13">
        <v>44859.36002</v>
      </c>
      <c r="D571" s="13">
        <v>16213.156800000002</v>
      </c>
      <c r="E571" s="13">
        <v>28646.203220000003</v>
      </c>
      <c r="F571" s="13">
        <v>0</v>
      </c>
    </row>
    <row r="572" spans="1:6" x14ac:dyDescent="0.35">
      <c r="A572" s="12" t="s">
        <v>412</v>
      </c>
      <c r="B572" s="12" t="s">
        <v>423</v>
      </c>
      <c r="C572" s="13">
        <v>86685.134311999995</v>
      </c>
      <c r="D572" s="13">
        <v>28033.592992000002</v>
      </c>
      <c r="E572" s="13">
        <v>58638.067240000019</v>
      </c>
      <c r="F572" s="13">
        <v>13.474080000000001</v>
      </c>
    </row>
    <row r="573" spans="1:6" x14ac:dyDescent="0.35">
      <c r="A573" s="12" t="s">
        <v>412</v>
      </c>
      <c r="B573" s="12" t="s">
        <v>424</v>
      </c>
      <c r="C573" s="13">
        <v>46470.348110000006</v>
      </c>
      <c r="D573" s="13">
        <v>10293.648470000002</v>
      </c>
      <c r="E573" s="13">
        <v>30625.659639999998</v>
      </c>
      <c r="F573" s="13">
        <v>5551.04</v>
      </c>
    </row>
    <row r="574" spans="1:6" x14ac:dyDescent="0.35">
      <c r="A574" s="12" t="s">
        <v>412</v>
      </c>
      <c r="B574" s="12" t="s">
        <v>795</v>
      </c>
      <c r="C574" s="13">
        <v>131163.60433199999</v>
      </c>
      <c r="D574" s="13">
        <v>24396.706282000003</v>
      </c>
      <c r="E574" s="13">
        <v>106766.89804999999</v>
      </c>
      <c r="F574" s="13">
        <v>0</v>
      </c>
    </row>
    <row r="575" spans="1:6" x14ac:dyDescent="0.35">
      <c r="A575" s="12" t="s">
        <v>412</v>
      </c>
      <c r="B575" s="12" t="s">
        <v>425</v>
      </c>
      <c r="C575" s="14"/>
      <c r="D575" s="14"/>
      <c r="E575" s="14"/>
      <c r="F575" s="14"/>
    </row>
    <row r="576" spans="1:6" x14ac:dyDescent="0.35">
      <c r="A576" s="12" t="s">
        <v>412</v>
      </c>
      <c r="B576" s="12" t="s">
        <v>426</v>
      </c>
      <c r="C576" s="13">
        <v>33489.343040000007</v>
      </c>
      <c r="D576" s="13">
        <v>15640.078069999994</v>
      </c>
      <c r="E576" s="13">
        <v>17849.264970000004</v>
      </c>
      <c r="F576" s="13">
        <v>0</v>
      </c>
    </row>
    <row r="577" spans="1:6" x14ac:dyDescent="0.35">
      <c r="A577" s="12" t="s">
        <v>412</v>
      </c>
      <c r="B577" s="12" t="s">
        <v>427</v>
      </c>
      <c r="C577" s="13">
        <v>61750.493891999991</v>
      </c>
      <c r="D577" s="13">
        <v>23390.279071999998</v>
      </c>
      <c r="E577" s="13">
        <v>38360.214819999994</v>
      </c>
      <c r="F577" s="13">
        <v>0</v>
      </c>
    </row>
    <row r="578" spans="1:6" x14ac:dyDescent="0.35">
      <c r="A578" s="12" t="s">
        <v>412</v>
      </c>
      <c r="B578" s="12" t="s">
        <v>938</v>
      </c>
      <c r="C578" s="13">
        <v>32562.615940699994</v>
      </c>
      <c r="D578" s="13">
        <v>7122.5636406999984</v>
      </c>
      <c r="E578" s="13">
        <v>25440.052299999999</v>
      </c>
      <c r="F578" s="13">
        <v>0</v>
      </c>
    </row>
    <row r="579" spans="1:6" x14ac:dyDescent="0.35">
      <c r="A579" s="12" t="s">
        <v>412</v>
      </c>
      <c r="B579" s="12" t="s">
        <v>939</v>
      </c>
      <c r="C579" s="13">
        <v>117998.62444800003</v>
      </c>
      <c r="D579" s="13">
        <v>29136.591295999999</v>
      </c>
      <c r="E579" s="13">
        <v>88725.592100000009</v>
      </c>
      <c r="F579" s="13">
        <v>136.44105199999998</v>
      </c>
    </row>
    <row r="580" spans="1:6" x14ac:dyDescent="0.35">
      <c r="A580" s="12" t="s">
        <v>412</v>
      </c>
      <c r="B580" s="12" t="s">
        <v>428</v>
      </c>
      <c r="C580" s="13">
        <v>40552.516350000005</v>
      </c>
      <c r="D580" s="13">
        <v>20294.999319999999</v>
      </c>
      <c r="E580" s="13">
        <v>20257.517029999999</v>
      </c>
      <c r="F580" s="13">
        <v>0</v>
      </c>
    </row>
    <row r="581" spans="1:6" x14ac:dyDescent="0.35">
      <c r="A581" s="12" t="s">
        <v>412</v>
      </c>
      <c r="B581" s="12" t="s">
        <v>940</v>
      </c>
      <c r="C581" s="13">
        <v>37019.686460000004</v>
      </c>
      <c r="D581" s="13">
        <v>10257.77484</v>
      </c>
      <c r="E581" s="13">
        <v>24339.639620000002</v>
      </c>
      <c r="F581" s="13">
        <v>2422.2719999999999</v>
      </c>
    </row>
    <row r="582" spans="1:6" x14ac:dyDescent="0.35">
      <c r="A582" s="12" t="s">
        <v>412</v>
      </c>
      <c r="B582" s="12" t="s">
        <v>429</v>
      </c>
      <c r="C582" s="13">
        <v>1854.6091999999999</v>
      </c>
      <c r="D582" s="13">
        <v>1854.6091999999999</v>
      </c>
      <c r="E582" s="13">
        <v>0</v>
      </c>
      <c r="F582" s="13">
        <v>0</v>
      </c>
    </row>
    <row r="583" spans="1:6" x14ac:dyDescent="0.35">
      <c r="A583" s="12" t="s">
        <v>412</v>
      </c>
      <c r="B583" s="12" t="s">
        <v>430</v>
      </c>
      <c r="C583" s="13">
        <v>11507.5039667</v>
      </c>
      <c r="D583" s="13">
        <v>8366.0420567000001</v>
      </c>
      <c r="E583" s="13">
        <v>3134.49</v>
      </c>
      <c r="F583" s="13">
        <v>6.9719100000000003</v>
      </c>
    </row>
    <row r="584" spans="1:6" x14ac:dyDescent="0.35">
      <c r="A584" s="12" t="s">
        <v>412</v>
      </c>
      <c r="B584" s="12" t="s">
        <v>941</v>
      </c>
      <c r="C584" s="13">
        <v>17279.210485499996</v>
      </c>
      <c r="D584" s="13">
        <v>9088.3271255</v>
      </c>
      <c r="E584" s="13">
        <v>6676.9633599999997</v>
      </c>
      <c r="F584" s="13">
        <v>1513.92</v>
      </c>
    </row>
    <row r="585" spans="1:6" x14ac:dyDescent="0.35">
      <c r="A585" s="12" t="s">
        <v>412</v>
      </c>
      <c r="B585" s="12" t="s">
        <v>431</v>
      </c>
      <c r="C585" s="13">
        <v>107824.04733000002</v>
      </c>
      <c r="D585" s="13">
        <v>30458.984389999998</v>
      </c>
      <c r="E585" s="13">
        <v>77365.062940000003</v>
      </c>
      <c r="F585" s="13">
        <v>0</v>
      </c>
    </row>
    <row r="586" spans="1:6" x14ac:dyDescent="0.35">
      <c r="A586" s="12" t="s">
        <v>412</v>
      </c>
      <c r="B586" s="12" t="s">
        <v>796</v>
      </c>
      <c r="C586" s="13">
        <v>41121.07989399998</v>
      </c>
      <c r="D586" s="13">
        <v>8189.0785940000005</v>
      </c>
      <c r="E586" s="13">
        <v>32932.001299999996</v>
      </c>
      <c r="F586" s="13">
        <v>0</v>
      </c>
    </row>
    <row r="587" spans="1:6" x14ac:dyDescent="0.35">
      <c r="A587" s="12" t="s">
        <v>412</v>
      </c>
      <c r="B587" s="12" t="s">
        <v>942</v>
      </c>
      <c r="C587" s="14"/>
      <c r="D587" s="14"/>
      <c r="E587" s="14"/>
      <c r="F587" s="14"/>
    </row>
    <row r="588" spans="1:6" x14ac:dyDescent="0.35">
      <c r="A588" s="12" t="s">
        <v>412</v>
      </c>
      <c r="B588" s="12" t="s">
        <v>943</v>
      </c>
      <c r="C588" s="13">
        <v>30697.555980000001</v>
      </c>
      <c r="D588" s="13">
        <v>21731.710879999995</v>
      </c>
      <c r="E588" s="13">
        <v>8965.8450999999986</v>
      </c>
      <c r="F588" s="13">
        <v>0</v>
      </c>
    </row>
    <row r="589" spans="1:6" x14ac:dyDescent="0.35">
      <c r="A589" s="12" t="s">
        <v>412</v>
      </c>
      <c r="B589" s="12" t="s">
        <v>944</v>
      </c>
      <c r="C589" s="13">
        <v>33542.962495999993</v>
      </c>
      <c r="D589" s="13">
        <v>2881.1429759999996</v>
      </c>
      <c r="E589" s="13">
        <v>30634.852800000001</v>
      </c>
      <c r="F589" s="13">
        <v>26.966720000000002</v>
      </c>
    </row>
    <row r="590" spans="1:6" x14ac:dyDescent="0.35">
      <c r="A590" s="12" t="s">
        <v>412</v>
      </c>
      <c r="B590" s="12" t="s">
        <v>797</v>
      </c>
      <c r="C590" s="13">
        <v>22414.962531999998</v>
      </c>
      <c r="D590" s="13">
        <v>13325.078931999999</v>
      </c>
      <c r="E590" s="13">
        <v>8625.6147999999994</v>
      </c>
      <c r="F590" s="13">
        <v>464.2688</v>
      </c>
    </row>
    <row r="591" spans="1:6" x14ac:dyDescent="0.35">
      <c r="A591" s="12" t="s">
        <v>412</v>
      </c>
      <c r="B591" s="12" t="s">
        <v>740</v>
      </c>
      <c r="C591" s="13">
        <v>27011.621496499996</v>
      </c>
      <c r="D591" s="13">
        <v>5533.6720475000011</v>
      </c>
      <c r="E591" s="13">
        <v>19886.524999999998</v>
      </c>
      <c r="F591" s="13">
        <v>1591.4244490000001</v>
      </c>
    </row>
    <row r="592" spans="1:6" x14ac:dyDescent="0.35">
      <c r="A592" s="12" t="s">
        <v>412</v>
      </c>
      <c r="B592" s="12" t="s">
        <v>432</v>
      </c>
      <c r="C592" s="13">
        <v>8998.444632499999</v>
      </c>
      <c r="D592" s="13">
        <v>1383.0253325000001</v>
      </c>
      <c r="E592" s="13">
        <v>7615.4192999999996</v>
      </c>
      <c r="F592" s="13">
        <v>0</v>
      </c>
    </row>
    <row r="593" spans="1:6" ht="29" x14ac:dyDescent="0.35">
      <c r="A593" s="12" t="s">
        <v>412</v>
      </c>
      <c r="B593" s="12" t="s">
        <v>798</v>
      </c>
      <c r="C593" s="13">
        <v>18177.156430000003</v>
      </c>
      <c r="D593" s="13">
        <v>3990.3459999999995</v>
      </c>
      <c r="E593" s="13">
        <v>6299.2884000000004</v>
      </c>
      <c r="F593" s="13">
        <v>7887.5220300000001</v>
      </c>
    </row>
    <row r="594" spans="1:6" x14ac:dyDescent="0.35">
      <c r="A594" s="12" t="s">
        <v>412</v>
      </c>
      <c r="B594" s="12" t="s">
        <v>945</v>
      </c>
      <c r="C594" s="13">
        <v>9198.6227859999999</v>
      </c>
      <c r="D594" s="13">
        <v>5291.0349019999985</v>
      </c>
      <c r="E594" s="13">
        <v>3563.0929699999997</v>
      </c>
      <c r="F594" s="13">
        <v>344.49491399999999</v>
      </c>
    </row>
    <row r="595" spans="1:6" ht="29" x14ac:dyDescent="0.35">
      <c r="A595" s="12" t="s">
        <v>412</v>
      </c>
      <c r="B595" s="12" t="s">
        <v>946</v>
      </c>
      <c r="C595" s="13">
        <v>35806.108196000001</v>
      </c>
      <c r="D595" s="13">
        <v>8469.2070359999998</v>
      </c>
      <c r="E595" s="13">
        <v>27336.901159999994</v>
      </c>
      <c r="F595" s="13">
        <v>0</v>
      </c>
    </row>
    <row r="596" spans="1:6" x14ac:dyDescent="0.35">
      <c r="A596" s="12" t="s">
        <v>412</v>
      </c>
      <c r="B596" s="12" t="s">
        <v>947</v>
      </c>
      <c r="C596" s="13">
        <v>29358.881490000003</v>
      </c>
      <c r="D596" s="13">
        <v>8672.5861999999997</v>
      </c>
      <c r="E596" s="13">
        <v>20686.295290000002</v>
      </c>
      <c r="F596" s="13">
        <v>0</v>
      </c>
    </row>
    <row r="597" spans="1:6" ht="29" x14ac:dyDescent="0.35">
      <c r="A597" s="12" t="s">
        <v>412</v>
      </c>
      <c r="B597" s="12" t="s">
        <v>948</v>
      </c>
      <c r="C597" s="13">
        <v>32488.648151999994</v>
      </c>
      <c r="D597" s="13">
        <v>16573.008151999999</v>
      </c>
      <c r="E597" s="13">
        <v>15915.639999999998</v>
      </c>
      <c r="F597" s="13">
        <v>0</v>
      </c>
    </row>
    <row r="598" spans="1:6" x14ac:dyDescent="0.35">
      <c r="A598" s="12" t="s">
        <v>412</v>
      </c>
      <c r="B598" s="12" t="s">
        <v>433</v>
      </c>
      <c r="C598" s="13">
        <v>16991.150573500003</v>
      </c>
      <c r="D598" s="13">
        <v>4158.8894734999994</v>
      </c>
      <c r="E598" s="13">
        <v>12832.2611</v>
      </c>
      <c r="F598" s="13">
        <v>0</v>
      </c>
    </row>
    <row r="599" spans="1:6" x14ac:dyDescent="0.35">
      <c r="A599" s="12" t="s">
        <v>412</v>
      </c>
      <c r="B599" s="12" t="s">
        <v>434</v>
      </c>
      <c r="C599" s="13">
        <v>17859.535205999997</v>
      </c>
      <c r="D599" s="13">
        <v>10090.173305999999</v>
      </c>
      <c r="E599" s="13">
        <v>7404.2074999999995</v>
      </c>
      <c r="F599" s="13">
        <v>365.15440000000001</v>
      </c>
    </row>
    <row r="600" spans="1:6" x14ac:dyDescent="0.35">
      <c r="A600" s="12" t="s">
        <v>412</v>
      </c>
      <c r="B600" s="12" t="s">
        <v>435</v>
      </c>
      <c r="C600" s="13">
        <v>4383.8769300000004</v>
      </c>
      <c r="D600" s="13">
        <v>3537.0769299999997</v>
      </c>
      <c r="E600" s="13">
        <v>846.8</v>
      </c>
      <c r="F600" s="13">
        <v>0</v>
      </c>
    </row>
    <row r="601" spans="1:6" x14ac:dyDescent="0.35">
      <c r="A601" s="12" t="s">
        <v>412</v>
      </c>
      <c r="B601" s="12" t="s">
        <v>436</v>
      </c>
      <c r="C601" s="13">
        <v>52569.362326000002</v>
      </c>
      <c r="D601" s="13">
        <v>7157.0561320000006</v>
      </c>
      <c r="E601" s="13">
        <v>45283.170890000001</v>
      </c>
      <c r="F601" s="13">
        <v>129.13530399999999</v>
      </c>
    </row>
    <row r="602" spans="1:6" x14ac:dyDescent="0.35">
      <c r="A602" s="12" t="s">
        <v>412</v>
      </c>
      <c r="B602" s="12" t="s">
        <v>437</v>
      </c>
      <c r="C602" s="13">
        <v>65449.923161999999</v>
      </c>
      <c r="D602" s="13">
        <v>19063.830202000001</v>
      </c>
      <c r="E602" s="13">
        <v>42080.992959999989</v>
      </c>
      <c r="F602" s="13">
        <v>4305.1000000000004</v>
      </c>
    </row>
    <row r="603" spans="1:6" x14ac:dyDescent="0.35">
      <c r="A603" s="12" t="s">
        <v>412</v>
      </c>
      <c r="B603" s="12" t="s">
        <v>949</v>
      </c>
      <c r="C603" s="13">
        <v>24348.911992000001</v>
      </c>
      <c r="D603" s="13">
        <v>11826.564792000001</v>
      </c>
      <c r="E603" s="13">
        <v>12522.347199999998</v>
      </c>
      <c r="F603" s="13">
        <v>0</v>
      </c>
    </row>
    <row r="604" spans="1:6" x14ac:dyDescent="0.35">
      <c r="A604" s="12" t="s">
        <v>412</v>
      </c>
      <c r="B604" s="12" t="s">
        <v>438</v>
      </c>
      <c r="C604" s="13">
        <v>24477.298622000002</v>
      </c>
      <c r="D604" s="13">
        <v>14834.391121999999</v>
      </c>
      <c r="E604" s="13">
        <v>9642.9074999999993</v>
      </c>
      <c r="F604" s="13">
        <v>0</v>
      </c>
    </row>
    <row r="605" spans="1:6" x14ac:dyDescent="0.35">
      <c r="A605" s="12" t="s">
        <v>412</v>
      </c>
      <c r="B605" s="12" t="s">
        <v>439</v>
      </c>
      <c r="C605" s="13">
        <v>39765.727392000008</v>
      </c>
      <c r="D605" s="13">
        <v>4168.7160419999991</v>
      </c>
      <c r="E605" s="13">
        <v>32569.171350000001</v>
      </c>
      <c r="F605" s="13">
        <v>3027.84</v>
      </c>
    </row>
    <row r="606" spans="1:6" x14ac:dyDescent="0.35">
      <c r="A606" s="12" t="s">
        <v>412</v>
      </c>
      <c r="B606" s="12" t="s">
        <v>799</v>
      </c>
      <c r="C606" s="13">
        <v>31740.016585999998</v>
      </c>
      <c r="D606" s="13">
        <v>19009.229615999997</v>
      </c>
      <c r="E606" s="13">
        <v>12572.91777</v>
      </c>
      <c r="F606" s="13">
        <v>157.86920000000001</v>
      </c>
    </row>
    <row r="607" spans="1:6" x14ac:dyDescent="0.35">
      <c r="A607" s="12" t="s">
        <v>412</v>
      </c>
      <c r="B607" s="12" t="s">
        <v>440</v>
      </c>
      <c r="C607" s="13">
        <v>78901.809637999992</v>
      </c>
      <c r="D607" s="13">
        <v>29003.032677999992</v>
      </c>
      <c r="E607" s="13">
        <v>46320.563839999981</v>
      </c>
      <c r="F607" s="13">
        <v>3578.2131200000003</v>
      </c>
    </row>
    <row r="608" spans="1:6" x14ac:dyDescent="0.35">
      <c r="A608" s="12" t="s">
        <v>412</v>
      </c>
      <c r="B608" s="12" t="s">
        <v>749</v>
      </c>
      <c r="C608" s="13">
        <v>9340.6656639999983</v>
      </c>
      <c r="D608" s="13">
        <v>4932.0365440000005</v>
      </c>
      <c r="E608" s="13">
        <v>4408.6291199999996</v>
      </c>
      <c r="F608" s="13">
        <v>0</v>
      </c>
    </row>
    <row r="609" spans="1:6" x14ac:dyDescent="0.35">
      <c r="A609" s="12" t="s">
        <v>412</v>
      </c>
      <c r="B609" s="12" t="s">
        <v>441</v>
      </c>
      <c r="C609" s="13">
        <v>11900.16677</v>
      </c>
      <c r="D609" s="13">
        <v>8233.9283699999996</v>
      </c>
      <c r="E609" s="13">
        <v>3666.2384000000002</v>
      </c>
      <c r="F609" s="13">
        <v>0</v>
      </c>
    </row>
    <row r="610" spans="1:6" x14ac:dyDescent="0.35">
      <c r="A610" s="12" t="s">
        <v>412</v>
      </c>
      <c r="B610" s="12" t="s">
        <v>442</v>
      </c>
      <c r="C610" s="13">
        <v>8128.5235559999992</v>
      </c>
      <c r="D610" s="13">
        <v>3781.0727559999996</v>
      </c>
      <c r="E610" s="13">
        <v>4347.4508000000005</v>
      </c>
      <c r="F610" s="13">
        <v>0</v>
      </c>
    </row>
    <row r="611" spans="1:6" x14ac:dyDescent="0.35">
      <c r="A611" s="12" t="s">
        <v>443</v>
      </c>
      <c r="B611" s="12" t="s">
        <v>444</v>
      </c>
      <c r="C611" s="13">
        <v>33184.924048000001</v>
      </c>
      <c r="D611" s="13">
        <v>4490.9473179999995</v>
      </c>
      <c r="E611" s="13">
        <v>23126.135770000001</v>
      </c>
      <c r="F611" s="13">
        <v>5567.8409599999995</v>
      </c>
    </row>
    <row r="612" spans="1:6" x14ac:dyDescent="0.35">
      <c r="A612" s="12" t="s">
        <v>443</v>
      </c>
      <c r="B612" s="12" t="s">
        <v>445</v>
      </c>
      <c r="C612" s="13">
        <v>3717.602594</v>
      </c>
      <c r="D612" s="13">
        <v>1943.9075939999998</v>
      </c>
      <c r="E612" s="13">
        <v>1773.6950000000002</v>
      </c>
      <c r="F612" s="13">
        <v>0</v>
      </c>
    </row>
    <row r="613" spans="1:6" x14ac:dyDescent="0.35">
      <c r="A613" s="12" t="s">
        <v>443</v>
      </c>
      <c r="B613" s="12" t="s">
        <v>446</v>
      </c>
      <c r="C613" s="13">
        <v>35975.984703999995</v>
      </c>
      <c r="D613" s="13">
        <v>19590.479464</v>
      </c>
      <c r="E613" s="13">
        <v>16385.505239999999</v>
      </c>
      <c r="F613" s="13">
        <v>0</v>
      </c>
    </row>
    <row r="614" spans="1:6" x14ac:dyDescent="0.35">
      <c r="A614" s="12" t="s">
        <v>443</v>
      </c>
      <c r="B614" s="12" t="s">
        <v>447</v>
      </c>
      <c r="C614" s="13">
        <v>15913.008691999998</v>
      </c>
      <c r="D614" s="13">
        <v>2069.6821920000002</v>
      </c>
      <c r="E614" s="13">
        <v>13843.326499999999</v>
      </c>
      <c r="F614" s="13">
        <v>0</v>
      </c>
    </row>
    <row r="615" spans="1:6" x14ac:dyDescent="0.35">
      <c r="A615" s="12" t="s">
        <v>443</v>
      </c>
      <c r="B615" s="12" t="s">
        <v>800</v>
      </c>
      <c r="C615" s="13">
        <v>195874.09819719999</v>
      </c>
      <c r="D615" s="13">
        <v>25311.701110000002</v>
      </c>
      <c r="E615" s="13">
        <v>116454.10643</v>
      </c>
      <c r="F615" s="13">
        <v>54108.290657199999</v>
      </c>
    </row>
    <row r="616" spans="1:6" x14ac:dyDescent="0.35">
      <c r="A616" s="12" t="s">
        <v>443</v>
      </c>
      <c r="B616" s="12" t="s">
        <v>448</v>
      </c>
      <c r="C616" s="13">
        <v>4951.15553</v>
      </c>
      <c r="D616" s="13">
        <v>794.62053000000003</v>
      </c>
      <c r="E616" s="13">
        <v>4156.5349999999999</v>
      </c>
      <c r="F616" s="13">
        <v>0</v>
      </c>
    </row>
    <row r="617" spans="1:6" x14ac:dyDescent="0.35">
      <c r="A617" s="12" t="s">
        <v>443</v>
      </c>
      <c r="B617" s="12" t="s">
        <v>449</v>
      </c>
      <c r="C617" s="13">
        <v>15152.946105999998</v>
      </c>
      <c r="D617" s="13">
        <v>10932.118605999998</v>
      </c>
      <c r="E617" s="13">
        <v>4220.8274999999994</v>
      </c>
      <c r="F617" s="13">
        <v>0</v>
      </c>
    </row>
    <row r="618" spans="1:6" x14ac:dyDescent="0.35">
      <c r="A618" s="12" t="s">
        <v>443</v>
      </c>
      <c r="B618" s="12" t="s">
        <v>801</v>
      </c>
      <c r="C618" s="13">
        <v>24323.317049999998</v>
      </c>
      <c r="D618" s="13">
        <v>8709.5340499999984</v>
      </c>
      <c r="E618" s="13">
        <v>15613.782999999999</v>
      </c>
      <c r="F618" s="13">
        <v>0</v>
      </c>
    </row>
    <row r="619" spans="1:6" x14ac:dyDescent="0.35">
      <c r="A619" s="12" t="s">
        <v>443</v>
      </c>
      <c r="B619" s="12" t="s">
        <v>450</v>
      </c>
      <c r="C619" s="13">
        <v>4056.9597939999999</v>
      </c>
      <c r="D619" s="13">
        <v>4056.9597939999999</v>
      </c>
      <c r="E619" s="13">
        <v>0</v>
      </c>
      <c r="F619" s="13">
        <v>0</v>
      </c>
    </row>
    <row r="620" spans="1:6" x14ac:dyDescent="0.35">
      <c r="A620" s="12" t="s">
        <v>443</v>
      </c>
      <c r="B620" s="12" t="s">
        <v>451</v>
      </c>
      <c r="C620" s="13">
        <v>14836.723249500003</v>
      </c>
      <c r="D620" s="13">
        <v>10692.127249499999</v>
      </c>
      <c r="E620" s="13">
        <v>4144.5959999999995</v>
      </c>
      <c r="F620" s="13">
        <v>0</v>
      </c>
    </row>
    <row r="621" spans="1:6" x14ac:dyDescent="0.35">
      <c r="A621" s="12" t="s">
        <v>443</v>
      </c>
      <c r="B621" s="12" t="s">
        <v>452</v>
      </c>
      <c r="C621" s="13">
        <v>7860.9204624999993</v>
      </c>
      <c r="D621" s="13">
        <v>5420.4174624999996</v>
      </c>
      <c r="E621" s="13">
        <v>2440.5030000000002</v>
      </c>
      <c r="F621" s="13">
        <v>0</v>
      </c>
    </row>
    <row r="622" spans="1:6" x14ac:dyDescent="0.35">
      <c r="A622" s="12" t="s">
        <v>443</v>
      </c>
      <c r="B622" s="12" t="s">
        <v>453</v>
      </c>
      <c r="C622" s="13">
        <v>8789.9285799999998</v>
      </c>
      <c r="D622" s="13">
        <v>1763.0720799999999</v>
      </c>
      <c r="E622" s="13">
        <v>7026.8564999999999</v>
      </c>
      <c r="F622" s="13">
        <v>0</v>
      </c>
    </row>
    <row r="623" spans="1:6" x14ac:dyDescent="0.35">
      <c r="A623" s="12" t="s">
        <v>443</v>
      </c>
      <c r="B623" s="12" t="s">
        <v>454</v>
      </c>
      <c r="C623" s="13">
        <v>22462.185347999999</v>
      </c>
      <c r="D623" s="13">
        <v>22405.205348</v>
      </c>
      <c r="E623" s="13">
        <v>0</v>
      </c>
      <c r="F623" s="13">
        <v>56.98</v>
      </c>
    </row>
    <row r="624" spans="1:6" x14ac:dyDescent="0.35">
      <c r="A624" s="12" t="s">
        <v>443</v>
      </c>
      <c r="B624" s="12" t="s">
        <v>455</v>
      </c>
      <c r="C624" s="13">
        <v>33672.340397999993</v>
      </c>
      <c r="D624" s="13">
        <v>23585.819613999996</v>
      </c>
      <c r="E624" s="13">
        <v>9833.7608</v>
      </c>
      <c r="F624" s="13">
        <v>252.759984</v>
      </c>
    </row>
    <row r="625" spans="1:6" x14ac:dyDescent="0.35">
      <c r="A625" s="12" t="s">
        <v>456</v>
      </c>
      <c r="B625" s="12" t="s">
        <v>457</v>
      </c>
      <c r="C625" s="13">
        <v>6828.9925675000004</v>
      </c>
      <c r="D625" s="13">
        <v>6828.9925675000004</v>
      </c>
      <c r="E625" s="13">
        <v>0</v>
      </c>
      <c r="F625" s="13">
        <v>0</v>
      </c>
    </row>
    <row r="626" spans="1:6" x14ac:dyDescent="0.35">
      <c r="A626" s="12" t="s">
        <v>456</v>
      </c>
      <c r="B626" s="12" t="s">
        <v>711</v>
      </c>
      <c r="C626" s="13">
        <v>7508.5364629999995</v>
      </c>
      <c r="D626" s="13">
        <v>7508.5364629999995</v>
      </c>
      <c r="E626" s="13">
        <v>0</v>
      </c>
      <c r="F626" s="13">
        <v>0</v>
      </c>
    </row>
    <row r="627" spans="1:6" x14ac:dyDescent="0.35">
      <c r="A627" s="12" t="s">
        <v>456</v>
      </c>
      <c r="B627" s="12" t="s">
        <v>458</v>
      </c>
      <c r="C627" s="13">
        <v>15765.691871700001</v>
      </c>
      <c r="D627" s="13">
        <v>11628.6003217</v>
      </c>
      <c r="E627" s="13">
        <v>4130.8545100000001</v>
      </c>
      <c r="F627" s="13">
        <v>6.2370399999999995</v>
      </c>
    </row>
    <row r="628" spans="1:6" x14ac:dyDescent="0.35">
      <c r="A628" s="12" t="s">
        <v>456</v>
      </c>
      <c r="B628" s="12" t="s">
        <v>459</v>
      </c>
      <c r="C628" s="13">
        <v>3123.1088494999999</v>
      </c>
      <c r="D628" s="13">
        <v>3123.1088494999999</v>
      </c>
      <c r="E628" s="13">
        <v>0</v>
      </c>
      <c r="F628" s="13">
        <v>0</v>
      </c>
    </row>
    <row r="629" spans="1:6" x14ac:dyDescent="0.35">
      <c r="A629" s="12" t="s">
        <v>456</v>
      </c>
      <c r="B629" s="12" t="s">
        <v>719</v>
      </c>
      <c r="C629" s="13">
        <v>1487.8590944999999</v>
      </c>
      <c r="D629" s="13">
        <v>1469.7191045</v>
      </c>
      <c r="E629" s="13">
        <v>0</v>
      </c>
      <c r="F629" s="13">
        <v>18.139989999999997</v>
      </c>
    </row>
    <row r="630" spans="1:6" x14ac:dyDescent="0.35">
      <c r="A630" s="12" t="s">
        <v>456</v>
      </c>
      <c r="B630" s="12" t="s">
        <v>720</v>
      </c>
      <c r="C630" s="13">
        <v>3229.773181</v>
      </c>
      <c r="D630" s="13">
        <v>3229.773181</v>
      </c>
      <c r="E630" s="13">
        <v>0</v>
      </c>
      <c r="F630" s="13">
        <v>0</v>
      </c>
    </row>
    <row r="631" spans="1:6" x14ac:dyDescent="0.35">
      <c r="A631" s="12" t="s">
        <v>456</v>
      </c>
      <c r="B631" s="12" t="s">
        <v>460</v>
      </c>
      <c r="C631" s="13">
        <v>3091.7127595000006</v>
      </c>
      <c r="D631" s="13">
        <v>3091.7127595000006</v>
      </c>
      <c r="E631" s="13">
        <v>0</v>
      </c>
      <c r="F631" s="13">
        <v>0</v>
      </c>
    </row>
    <row r="632" spans="1:6" x14ac:dyDescent="0.35">
      <c r="A632" s="12" t="s">
        <v>456</v>
      </c>
      <c r="B632" s="12" t="s">
        <v>725</v>
      </c>
      <c r="C632" s="13">
        <v>7492.9414720000004</v>
      </c>
      <c r="D632" s="13">
        <v>7492.9414720000004</v>
      </c>
      <c r="E632" s="13">
        <v>0</v>
      </c>
      <c r="F632" s="13">
        <v>0</v>
      </c>
    </row>
    <row r="633" spans="1:6" x14ac:dyDescent="0.35">
      <c r="A633" s="12" t="s">
        <v>456</v>
      </c>
      <c r="B633" s="12" t="s">
        <v>461</v>
      </c>
      <c r="C633" s="13">
        <v>3339.8195844999996</v>
      </c>
      <c r="D633" s="13">
        <v>3339.8195844999996</v>
      </c>
      <c r="E633" s="13">
        <v>0</v>
      </c>
      <c r="F633" s="13">
        <v>0</v>
      </c>
    </row>
    <row r="634" spans="1:6" x14ac:dyDescent="0.35">
      <c r="A634" s="12" t="s">
        <v>456</v>
      </c>
      <c r="B634" s="12" t="s">
        <v>728</v>
      </c>
      <c r="C634" s="13">
        <v>1634.0489485000003</v>
      </c>
      <c r="D634" s="13">
        <v>1634.0489485000003</v>
      </c>
      <c r="E634" s="13">
        <v>0</v>
      </c>
      <c r="F634" s="13">
        <v>0</v>
      </c>
    </row>
    <row r="635" spans="1:6" x14ac:dyDescent="0.35">
      <c r="A635" s="12" t="s">
        <v>456</v>
      </c>
      <c r="B635" s="12" t="s">
        <v>462</v>
      </c>
      <c r="C635" s="13">
        <v>5747.0459174999996</v>
      </c>
      <c r="D635" s="13">
        <v>5747.0459174999996</v>
      </c>
      <c r="E635" s="13">
        <v>0</v>
      </c>
      <c r="F635" s="13">
        <v>0</v>
      </c>
    </row>
    <row r="636" spans="1:6" x14ac:dyDescent="0.35">
      <c r="A636" s="12" t="s">
        <v>456</v>
      </c>
      <c r="B636" s="12" t="s">
        <v>463</v>
      </c>
      <c r="C636" s="13">
        <v>11303.9236145</v>
      </c>
      <c r="D636" s="13">
        <v>11303.9236145</v>
      </c>
      <c r="E636" s="13">
        <v>0</v>
      </c>
      <c r="F636" s="13">
        <v>0</v>
      </c>
    </row>
    <row r="637" spans="1:6" x14ac:dyDescent="0.35">
      <c r="A637" s="12" t="s">
        <v>456</v>
      </c>
      <c r="B637" s="12" t="s">
        <v>464</v>
      </c>
      <c r="C637" s="13">
        <v>19751.927466000005</v>
      </c>
      <c r="D637" s="13">
        <v>19726.523466000002</v>
      </c>
      <c r="E637" s="13">
        <v>25.404</v>
      </c>
      <c r="F637" s="13">
        <v>0</v>
      </c>
    </row>
    <row r="638" spans="1:6" x14ac:dyDescent="0.35">
      <c r="A638" s="12" t="s">
        <v>456</v>
      </c>
      <c r="B638" s="12" t="s">
        <v>742</v>
      </c>
      <c r="C638" s="13">
        <v>931.64784250000014</v>
      </c>
      <c r="D638" s="13">
        <v>920.64824250000015</v>
      </c>
      <c r="E638" s="13">
        <v>0</v>
      </c>
      <c r="F638" s="13">
        <v>10.999599999999999</v>
      </c>
    </row>
    <row r="639" spans="1:6" x14ac:dyDescent="0.35">
      <c r="A639" s="12" t="s">
        <v>456</v>
      </c>
      <c r="B639" s="12" t="s">
        <v>746</v>
      </c>
      <c r="C639" s="13">
        <v>2426.8137874999998</v>
      </c>
      <c r="D639" s="13">
        <v>2426.8137874999998</v>
      </c>
      <c r="E639" s="13">
        <v>0</v>
      </c>
      <c r="F639" s="13">
        <v>0</v>
      </c>
    </row>
    <row r="640" spans="1:6" x14ac:dyDescent="0.35">
      <c r="A640" s="12" t="s">
        <v>465</v>
      </c>
      <c r="B640" s="12" t="s">
        <v>466</v>
      </c>
      <c r="C640" s="13">
        <v>4911.7251820000001</v>
      </c>
      <c r="D640" s="13">
        <v>4653.4511819999998</v>
      </c>
      <c r="E640" s="13">
        <v>258.274</v>
      </c>
      <c r="F640" s="13">
        <v>0</v>
      </c>
    </row>
    <row r="641" spans="1:6" x14ac:dyDescent="0.35">
      <c r="A641" s="12" t="s">
        <v>465</v>
      </c>
      <c r="B641" s="12" t="s">
        <v>950</v>
      </c>
      <c r="C641" s="13">
        <v>43533.175265999991</v>
      </c>
      <c r="D641" s="13">
        <v>9744.9601220000022</v>
      </c>
      <c r="E641" s="13">
        <v>24067.129219999999</v>
      </c>
      <c r="F641" s="13">
        <v>9721.0859240000009</v>
      </c>
    </row>
    <row r="642" spans="1:6" x14ac:dyDescent="0.35">
      <c r="A642" s="12" t="s">
        <v>465</v>
      </c>
      <c r="B642" s="12" t="s">
        <v>951</v>
      </c>
      <c r="C642" s="13">
        <v>86663.619211999976</v>
      </c>
      <c r="D642" s="13">
        <v>25419.834112000004</v>
      </c>
      <c r="E642" s="13">
        <v>55810.294299999994</v>
      </c>
      <c r="F642" s="13">
        <v>5433.4908000000005</v>
      </c>
    </row>
    <row r="643" spans="1:6" x14ac:dyDescent="0.35">
      <c r="A643" s="12" t="s">
        <v>465</v>
      </c>
      <c r="B643" s="12" t="s">
        <v>952</v>
      </c>
      <c r="C643" s="13">
        <v>12745.521580000001</v>
      </c>
      <c r="D643" s="13">
        <v>1301.8076999999998</v>
      </c>
      <c r="E643" s="13">
        <v>8508.223</v>
      </c>
      <c r="F643" s="13">
        <v>2935.4908800000003</v>
      </c>
    </row>
    <row r="644" spans="1:6" x14ac:dyDescent="0.35">
      <c r="A644" s="12" t="s">
        <v>465</v>
      </c>
      <c r="B644" s="12" t="s">
        <v>953</v>
      </c>
      <c r="C644" s="13">
        <v>29875.932631999996</v>
      </c>
      <c r="D644" s="13">
        <v>8343.3769120000015</v>
      </c>
      <c r="E644" s="13">
        <v>15957.899799999999</v>
      </c>
      <c r="F644" s="13">
        <v>5574.6559199999992</v>
      </c>
    </row>
    <row r="645" spans="1:6" x14ac:dyDescent="0.35">
      <c r="A645" s="12" t="s">
        <v>465</v>
      </c>
      <c r="B645" s="12" t="s">
        <v>467</v>
      </c>
      <c r="C645" s="13">
        <v>36541.192643999988</v>
      </c>
      <c r="D645" s="13">
        <v>9581.1633039999979</v>
      </c>
      <c r="E645" s="13">
        <v>26960.029339999997</v>
      </c>
      <c r="F645" s="13">
        <v>0</v>
      </c>
    </row>
    <row r="646" spans="1:6" x14ac:dyDescent="0.35">
      <c r="A646" s="12" t="s">
        <v>465</v>
      </c>
      <c r="B646" s="12" t="s">
        <v>468</v>
      </c>
      <c r="C646" s="13">
        <v>17802.496590000002</v>
      </c>
      <c r="D646" s="13">
        <v>2413.9152300000001</v>
      </c>
      <c r="E646" s="13">
        <v>2889.7049999999999</v>
      </c>
      <c r="F646" s="13">
        <v>12498.87636</v>
      </c>
    </row>
    <row r="647" spans="1:6" x14ac:dyDescent="0.35">
      <c r="A647" s="12" t="s">
        <v>465</v>
      </c>
      <c r="B647" s="12" t="s">
        <v>469</v>
      </c>
      <c r="C647" s="13">
        <v>17760.410014000005</v>
      </c>
      <c r="D647" s="13">
        <v>4690.7024599999995</v>
      </c>
      <c r="E647" s="13">
        <v>8272.5170499999986</v>
      </c>
      <c r="F647" s="13">
        <v>4797.1905040000001</v>
      </c>
    </row>
    <row r="648" spans="1:6" ht="29" x14ac:dyDescent="0.35">
      <c r="A648" s="12" t="s">
        <v>465</v>
      </c>
      <c r="B648" s="12" t="s">
        <v>470</v>
      </c>
      <c r="C648" s="13">
        <v>33675.452389999991</v>
      </c>
      <c r="D648" s="13">
        <v>15746.9527</v>
      </c>
      <c r="E648" s="13">
        <v>14766.86299</v>
      </c>
      <c r="F648" s="13">
        <v>3161.6367</v>
      </c>
    </row>
    <row r="649" spans="1:6" x14ac:dyDescent="0.35">
      <c r="A649" s="12" t="s">
        <v>465</v>
      </c>
      <c r="B649" s="12" t="s">
        <v>954</v>
      </c>
      <c r="C649" s="13">
        <v>9660.9611700000005</v>
      </c>
      <c r="D649" s="13">
        <v>3247.3994600000001</v>
      </c>
      <c r="E649" s="13">
        <v>5144.5869900000007</v>
      </c>
      <c r="F649" s="13">
        <v>1268.9747200000002</v>
      </c>
    </row>
    <row r="650" spans="1:6" x14ac:dyDescent="0.35">
      <c r="A650" s="12" t="s">
        <v>465</v>
      </c>
      <c r="B650" s="12" t="s">
        <v>471</v>
      </c>
      <c r="C650" s="13">
        <v>81079.382597999967</v>
      </c>
      <c r="D650" s="13">
        <v>33645.678707999992</v>
      </c>
      <c r="E650" s="13">
        <v>39583.52405</v>
      </c>
      <c r="F650" s="13">
        <v>7850.1798400000007</v>
      </c>
    </row>
    <row r="651" spans="1:6" x14ac:dyDescent="0.35">
      <c r="A651" s="12" t="s">
        <v>472</v>
      </c>
      <c r="B651" s="12" t="s">
        <v>473</v>
      </c>
      <c r="C651" s="13">
        <v>6161.0640999999996</v>
      </c>
      <c r="D651" s="13">
        <v>1231.1000999999999</v>
      </c>
      <c r="E651" s="13">
        <v>3920.6839999999997</v>
      </c>
      <c r="F651" s="13">
        <v>1009.28</v>
      </c>
    </row>
    <row r="652" spans="1:6" x14ac:dyDescent="0.35">
      <c r="A652" s="12" t="s">
        <v>472</v>
      </c>
      <c r="B652" s="12" t="s">
        <v>474</v>
      </c>
      <c r="C652" s="13">
        <v>69397.846961999996</v>
      </c>
      <c r="D652" s="13">
        <v>9657.6002320000025</v>
      </c>
      <c r="E652" s="13">
        <v>58877.858499999988</v>
      </c>
      <c r="F652" s="13">
        <v>862.38823000000002</v>
      </c>
    </row>
    <row r="653" spans="1:6" x14ac:dyDescent="0.35">
      <c r="A653" s="12" t="s">
        <v>472</v>
      </c>
      <c r="B653" s="12" t="s">
        <v>802</v>
      </c>
      <c r="C653" s="13">
        <v>130826.91233400002</v>
      </c>
      <c r="D653" s="13">
        <v>28545.224484000002</v>
      </c>
      <c r="E653" s="13">
        <v>58707.152249999985</v>
      </c>
      <c r="F653" s="13">
        <v>43574.535600000003</v>
      </c>
    </row>
    <row r="654" spans="1:6" x14ac:dyDescent="0.35">
      <c r="A654" s="12" t="s">
        <v>472</v>
      </c>
      <c r="B654" s="12" t="s">
        <v>475</v>
      </c>
      <c r="C654" s="13">
        <v>95092.051021999956</v>
      </c>
      <c r="D654" s="13">
        <v>6597.2411099999999</v>
      </c>
      <c r="E654" s="13">
        <v>59989.803</v>
      </c>
      <c r="F654" s="13">
        <v>28505.006912000001</v>
      </c>
    </row>
    <row r="655" spans="1:6" x14ac:dyDescent="0.35">
      <c r="A655" s="12" t="s">
        <v>472</v>
      </c>
      <c r="B655" s="12" t="s">
        <v>854</v>
      </c>
      <c r="C655" s="14"/>
      <c r="D655" s="14"/>
      <c r="E655" s="14"/>
      <c r="F655" s="14"/>
    </row>
    <row r="656" spans="1:6" x14ac:dyDescent="0.35">
      <c r="A656" s="12" t="s">
        <v>472</v>
      </c>
      <c r="B656" s="12" t="s">
        <v>955</v>
      </c>
      <c r="C656" s="13">
        <v>30286.572200000002</v>
      </c>
      <c r="D656" s="13">
        <v>3500.4351999999999</v>
      </c>
      <c r="E656" s="13">
        <v>24262.936999999998</v>
      </c>
      <c r="F656" s="13">
        <v>2523.1999999999998</v>
      </c>
    </row>
    <row r="657" spans="1:6" x14ac:dyDescent="0.35">
      <c r="A657" s="12" t="s">
        <v>472</v>
      </c>
      <c r="B657" s="12" t="s">
        <v>476</v>
      </c>
      <c r="C657" s="13">
        <v>85136.333100000018</v>
      </c>
      <c r="D657" s="13">
        <v>16748.137199999997</v>
      </c>
      <c r="E657" s="13">
        <v>63066.195899999984</v>
      </c>
      <c r="F657" s="13">
        <v>5322</v>
      </c>
    </row>
    <row r="658" spans="1:6" x14ac:dyDescent="0.35">
      <c r="A658" s="12" t="s">
        <v>472</v>
      </c>
      <c r="B658" s="12" t="s">
        <v>477</v>
      </c>
      <c r="C658" s="13">
        <v>91463.208508000011</v>
      </c>
      <c r="D658" s="13">
        <v>14207.862119999996</v>
      </c>
      <c r="E658" s="13">
        <v>29631.417139999998</v>
      </c>
      <c r="F658" s="13">
        <v>47623.929248</v>
      </c>
    </row>
    <row r="659" spans="1:6" x14ac:dyDescent="0.35">
      <c r="A659" s="12" t="s">
        <v>472</v>
      </c>
      <c r="B659" s="12" t="s">
        <v>478</v>
      </c>
      <c r="C659" s="13">
        <v>77350.213971999998</v>
      </c>
      <c r="D659" s="13">
        <v>1195.4046719999999</v>
      </c>
      <c r="E659" s="13">
        <v>47856.202899999989</v>
      </c>
      <c r="F659" s="13">
        <v>28298.606400000004</v>
      </c>
    </row>
    <row r="660" spans="1:6" x14ac:dyDescent="0.35">
      <c r="A660" s="12" t="s">
        <v>472</v>
      </c>
      <c r="B660" s="12" t="s">
        <v>479</v>
      </c>
      <c r="C660" s="13">
        <v>4471.7052999999996</v>
      </c>
      <c r="D660" s="13">
        <v>777.5403</v>
      </c>
      <c r="E660" s="13">
        <v>3694.165</v>
      </c>
      <c r="F660" s="13">
        <v>0</v>
      </c>
    </row>
    <row r="661" spans="1:6" x14ac:dyDescent="0.35">
      <c r="A661" s="12" t="s">
        <v>472</v>
      </c>
      <c r="B661" s="12" t="s">
        <v>480</v>
      </c>
      <c r="C661" s="13">
        <v>56678.687706000012</v>
      </c>
      <c r="D661" s="13">
        <v>22291.780155999997</v>
      </c>
      <c r="E661" s="13">
        <v>28349.98575</v>
      </c>
      <c r="F661" s="13">
        <v>6036.9218000000001</v>
      </c>
    </row>
    <row r="662" spans="1:6" x14ac:dyDescent="0.35">
      <c r="A662" s="12" t="s">
        <v>472</v>
      </c>
      <c r="B662" s="12" t="s">
        <v>481</v>
      </c>
      <c r="C662" s="13">
        <v>14317.486000000001</v>
      </c>
      <c r="D662" s="13">
        <v>0</v>
      </c>
      <c r="E662" s="13">
        <v>994.99</v>
      </c>
      <c r="F662" s="13">
        <v>13322.495999999999</v>
      </c>
    </row>
    <row r="663" spans="1:6" x14ac:dyDescent="0.35">
      <c r="A663" s="12" t="s">
        <v>472</v>
      </c>
      <c r="B663" s="12" t="s">
        <v>482</v>
      </c>
      <c r="C663" s="13">
        <v>30590.897680000002</v>
      </c>
      <c r="D663" s="13">
        <v>4446.4736799999991</v>
      </c>
      <c r="E663" s="13">
        <v>13023.784</v>
      </c>
      <c r="F663" s="13">
        <v>13120.64</v>
      </c>
    </row>
    <row r="664" spans="1:6" x14ac:dyDescent="0.35">
      <c r="A664" s="12" t="s">
        <v>472</v>
      </c>
      <c r="B664" s="12" t="s">
        <v>483</v>
      </c>
      <c r="C664" s="13">
        <v>180778.78982599999</v>
      </c>
      <c r="D664" s="13">
        <v>10877.742826000002</v>
      </c>
      <c r="E664" s="13">
        <v>117899.63610000002</v>
      </c>
      <c r="F664" s="13">
        <v>52001.410899999995</v>
      </c>
    </row>
    <row r="665" spans="1:6" x14ac:dyDescent="0.35">
      <c r="A665" s="12" t="s">
        <v>472</v>
      </c>
      <c r="B665" s="12" t="s">
        <v>484</v>
      </c>
      <c r="C665" s="13">
        <v>35238.370499999997</v>
      </c>
      <c r="D665" s="13">
        <v>2324.8399999999997</v>
      </c>
      <c r="E665" s="13">
        <v>23830.0105</v>
      </c>
      <c r="F665" s="13">
        <v>9083.52</v>
      </c>
    </row>
    <row r="666" spans="1:6" x14ac:dyDescent="0.35">
      <c r="A666" s="12" t="s">
        <v>472</v>
      </c>
      <c r="B666" s="12" t="s">
        <v>485</v>
      </c>
      <c r="C666" s="13">
        <v>101063.01532000003</v>
      </c>
      <c r="D666" s="13">
        <v>39232.540019999993</v>
      </c>
      <c r="E666" s="13">
        <v>31389.565499999997</v>
      </c>
      <c r="F666" s="13">
        <v>30440.909799999998</v>
      </c>
    </row>
    <row r="667" spans="1:6" x14ac:dyDescent="0.35">
      <c r="A667" s="12" t="s">
        <v>486</v>
      </c>
      <c r="B667" s="12" t="s">
        <v>487</v>
      </c>
      <c r="C667" s="13">
        <v>167.44</v>
      </c>
      <c r="D667" s="13">
        <v>167.44</v>
      </c>
      <c r="E667" s="13">
        <v>0</v>
      </c>
      <c r="F667" s="13">
        <v>0</v>
      </c>
    </row>
    <row r="668" spans="1:6" x14ac:dyDescent="0.35">
      <c r="A668" s="12" t="s">
        <v>486</v>
      </c>
      <c r="B668" s="12" t="s">
        <v>488</v>
      </c>
      <c r="C668" s="13">
        <v>984.50900000000001</v>
      </c>
      <c r="D668" s="13">
        <v>984.50900000000001</v>
      </c>
      <c r="E668" s="13">
        <v>0</v>
      </c>
      <c r="F668" s="13">
        <v>0</v>
      </c>
    </row>
    <row r="669" spans="1:6" x14ac:dyDescent="0.35">
      <c r="A669" s="12" t="s">
        <v>486</v>
      </c>
      <c r="B669" s="12" t="s">
        <v>803</v>
      </c>
      <c r="C669" s="13">
        <v>19972.864600000001</v>
      </c>
      <c r="D669" s="13">
        <v>697.15099999999984</v>
      </c>
      <c r="E669" s="13">
        <v>1824.3720000000001</v>
      </c>
      <c r="F669" s="13">
        <v>17451.3416</v>
      </c>
    </row>
    <row r="670" spans="1:6" x14ac:dyDescent="0.35">
      <c r="A670" s="12" t="s">
        <v>486</v>
      </c>
      <c r="B670" s="12" t="s">
        <v>855</v>
      </c>
      <c r="C670" s="14"/>
      <c r="D670" s="14"/>
      <c r="E670" s="14"/>
      <c r="F670" s="14"/>
    </row>
    <row r="671" spans="1:6" ht="29" x14ac:dyDescent="0.35">
      <c r="A671" s="12" t="s">
        <v>486</v>
      </c>
      <c r="B671" s="12" t="s">
        <v>489</v>
      </c>
      <c r="C671" s="13">
        <v>3290.2939419999998</v>
      </c>
      <c r="D671" s="13">
        <v>2335.7179419999998</v>
      </c>
      <c r="E671" s="13">
        <v>954.57600000000002</v>
      </c>
      <c r="F671" s="13">
        <v>0</v>
      </c>
    </row>
    <row r="672" spans="1:6" x14ac:dyDescent="0.35">
      <c r="A672" s="12" t="s">
        <v>486</v>
      </c>
      <c r="B672" s="12" t="s">
        <v>490</v>
      </c>
      <c r="C672" s="13">
        <v>1469.2344079999998</v>
      </c>
      <c r="D672" s="13">
        <v>290.91592800000001</v>
      </c>
      <c r="E672" s="13">
        <v>1178.3184799999999</v>
      </c>
      <c r="F672" s="13">
        <v>0</v>
      </c>
    </row>
    <row r="673" spans="1:6" x14ac:dyDescent="0.35">
      <c r="A673" s="12" t="s">
        <v>486</v>
      </c>
      <c r="B673" s="12" t="s">
        <v>491</v>
      </c>
      <c r="C673" s="13">
        <v>1280.7849999999999</v>
      </c>
      <c r="D673" s="13">
        <v>0</v>
      </c>
      <c r="E673" s="13">
        <v>1280.7849999999999</v>
      </c>
      <c r="F673" s="13">
        <v>0</v>
      </c>
    </row>
    <row r="674" spans="1:6" x14ac:dyDescent="0.35">
      <c r="A674" s="12" t="s">
        <v>486</v>
      </c>
      <c r="B674" s="12" t="s">
        <v>492</v>
      </c>
      <c r="C674" s="13">
        <v>0</v>
      </c>
      <c r="D674" s="13">
        <v>0</v>
      </c>
      <c r="E674" s="13">
        <v>0</v>
      </c>
      <c r="F674" s="13">
        <v>0</v>
      </c>
    </row>
    <row r="675" spans="1:6" x14ac:dyDescent="0.35">
      <c r="A675" s="12" t="s">
        <v>486</v>
      </c>
      <c r="B675" s="12" t="s">
        <v>493</v>
      </c>
      <c r="C675" s="13">
        <v>0</v>
      </c>
      <c r="D675" s="13">
        <v>0</v>
      </c>
      <c r="E675" s="13">
        <v>0</v>
      </c>
      <c r="F675" s="13">
        <v>0</v>
      </c>
    </row>
    <row r="676" spans="1:6" x14ac:dyDescent="0.35">
      <c r="A676" s="12" t="s">
        <v>486</v>
      </c>
      <c r="B676" s="12" t="s">
        <v>494</v>
      </c>
      <c r="C676" s="13">
        <v>0</v>
      </c>
      <c r="D676" s="13">
        <v>0</v>
      </c>
      <c r="E676" s="13">
        <v>0</v>
      </c>
      <c r="F676" s="13">
        <v>0</v>
      </c>
    </row>
    <row r="677" spans="1:6" x14ac:dyDescent="0.35">
      <c r="A677" s="12" t="s">
        <v>486</v>
      </c>
      <c r="B677" s="12" t="s">
        <v>804</v>
      </c>
      <c r="C677" s="13">
        <v>15960.341711999998</v>
      </c>
      <c r="D677" s="13">
        <v>2814.2023999999992</v>
      </c>
      <c r="E677" s="13">
        <v>2117</v>
      </c>
      <c r="F677" s="13">
        <v>11029.139311999999</v>
      </c>
    </row>
    <row r="678" spans="1:6" x14ac:dyDescent="0.35">
      <c r="A678" s="12" t="s">
        <v>486</v>
      </c>
      <c r="B678" s="12" t="s">
        <v>495</v>
      </c>
      <c r="C678" s="13">
        <v>1527.21048</v>
      </c>
      <c r="D678" s="13">
        <v>1527.21048</v>
      </c>
      <c r="E678" s="13">
        <v>0</v>
      </c>
      <c r="F678" s="13">
        <v>0</v>
      </c>
    </row>
    <row r="679" spans="1:6" x14ac:dyDescent="0.35">
      <c r="A679" s="12" t="s">
        <v>486</v>
      </c>
      <c r="B679" s="12" t="s">
        <v>496</v>
      </c>
      <c r="C679" s="13">
        <v>386.18953199999999</v>
      </c>
      <c r="D679" s="13">
        <v>386.18953199999999</v>
      </c>
      <c r="E679" s="13">
        <v>0</v>
      </c>
      <c r="F679" s="13">
        <v>0</v>
      </c>
    </row>
    <row r="680" spans="1:6" x14ac:dyDescent="0.35">
      <c r="A680" s="12" t="s">
        <v>486</v>
      </c>
      <c r="B680" s="12" t="s">
        <v>856</v>
      </c>
      <c r="C680" s="14"/>
      <c r="D680" s="14"/>
      <c r="E680" s="14"/>
      <c r="F680" s="14"/>
    </row>
    <row r="681" spans="1:6" ht="29" x14ac:dyDescent="0.35">
      <c r="A681" s="12" t="s">
        <v>486</v>
      </c>
      <c r="B681" s="12" t="s">
        <v>497</v>
      </c>
      <c r="C681" s="13">
        <v>0</v>
      </c>
      <c r="D681" s="13">
        <v>0</v>
      </c>
      <c r="E681" s="13">
        <v>0</v>
      </c>
      <c r="F681" s="13">
        <v>0</v>
      </c>
    </row>
    <row r="682" spans="1:6" x14ac:dyDescent="0.35">
      <c r="A682" s="12" t="s">
        <v>486</v>
      </c>
      <c r="B682" s="12" t="s">
        <v>498</v>
      </c>
      <c r="C682" s="13">
        <v>0</v>
      </c>
      <c r="D682" s="13">
        <v>0</v>
      </c>
      <c r="E682" s="13">
        <v>0</v>
      </c>
      <c r="F682" s="13">
        <v>0</v>
      </c>
    </row>
    <row r="683" spans="1:6" x14ac:dyDescent="0.35">
      <c r="A683" s="12" t="s">
        <v>486</v>
      </c>
      <c r="B683" s="12" t="s">
        <v>499</v>
      </c>
      <c r="C683" s="13">
        <v>0</v>
      </c>
      <c r="D683" s="13">
        <v>0</v>
      </c>
      <c r="E683" s="13">
        <v>0</v>
      </c>
      <c r="F683" s="13">
        <v>0</v>
      </c>
    </row>
    <row r="684" spans="1:6" x14ac:dyDescent="0.35">
      <c r="A684" s="12" t="s">
        <v>486</v>
      </c>
      <c r="B684" s="12" t="s">
        <v>500</v>
      </c>
      <c r="C684" s="13">
        <v>8299.8190000000013</v>
      </c>
      <c r="D684" s="13">
        <v>0</v>
      </c>
      <c r="E684" s="13">
        <v>0</v>
      </c>
      <c r="F684" s="13">
        <v>8299.8190000000013</v>
      </c>
    </row>
    <row r="685" spans="1:6" ht="29" x14ac:dyDescent="0.35">
      <c r="A685" s="12" t="s">
        <v>486</v>
      </c>
      <c r="B685" s="12" t="s">
        <v>501</v>
      </c>
      <c r="C685" s="13">
        <v>0</v>
      </c>
      <c r="D685" s="13">
        <v>0</v>
      </c>
      <c r="E685" s="13">
        <v>0</v>
      </c>
      <c r="F685" s="13">
        <v>0</v>
      </c>
    </row>
    <row r="686" spans="1:6" x14ac:dyDescent="0.35">
      <c r="A686" s="12" t="s">
        <v>486</v>
      </c>
      <c r="B686" s="12" t="s">
        <v>502</v>
      </c>
      <c r="C686" s="14"/>
      <c r="D686" s="14"/>
      <c r="E686" s="14"/>
      <c r="F686" s="14"/>
    </row>
    <row r="687" spans="1:6" x14ac:dyDescent="0.35">
      <c r="A687" s="12" t="s">
        <v>486</v>
      </c>
      <c r="B687" s="12" t="s">
        <v>503</v>
      </c>
      <c r="C687" s="13">
        <v>15213.911347999998</v>
      </c>
      <c r="D687" s="13">
        <v>579.35134800000014</v>
      </c>
      <c r="E687" s="13">
        <v>0</v>
      </c>
      <c r="F687" s="13">
        <v>14634.559999999998</v>
      </c>
    </row>
    <row r="688" spans="1:6" x14ac:dyDescent="0.35">
      <c r="A688" s="12" t="s">
        <v>486</v>
      </c>
      <c r="B688" s="12" t="s">
        <v>504</v>
      </c>
      <c r="C688" s="13">
        <v>0</v>
      </c>
      <c r="D688" s="13">
        <v>0</v>
      </c>
      <c r="E688" s="13">
        <v>0</v>
      </c>
      <c r="F688" s="13">
        <v>0</v>
      </c>
    </row>
    <row r="689" spans="1:6" x14ac:dyDescent="0.35">
      <c r="A689" s="12" t="s">
        <v>486</v>
      </c>
      <c r="B689" s="12" t="s">
        <v>505</v>
      </c>
      <c r="C689" s="13">
        <v>0</v>
      </c>
      <c r="D689" s="13">
        <v>0</v>
      </c>
      <c r="E689" s="13">
        <v>0</v>
      </c>
      <c r="F689" s="13">
        <v>0</v>
      </c>
    </row>
    <row r="690" spans="1:6" x14ac:dyDescent="0.35">
      <c r="A690" s="12" t="s">
        <v>506</v>
      </c>
      <c r="B690" s="12" t="s">
        <v>805</v>
      </c>
      <c r="C690" s="13">
        <v>252.08396999999999</v>
      </c>
      <c r="D690" s="13">
        <v>252.08396999999999</v>
      </c>
      <c r="E690" s="13">
        <v>0</v>
      </c>
      <c r="F690" s="13">
        <v>0</v>
      </c>
    </row>
    <row r="691" spans="1:6" x14ac:dyDescent="0.35">
      <c r="A691" s="12" t="s">
        <v>506</v>
      </c>
      <c r="B691" s="12" t="s">
        <v>507</v>
      </c>
      <c r="C691" s="13">
        <v>8443.3530999999984</v>
      </c>
      <c r="D691" s="13">
        <v>260.04059999999998</v>
      </c>
      <c r="E691" s="13">
        <v>2037.6125</v>
      </c>
      <c r="F691" s="13">
        <v>6145.7</v>
      </c>
    </row>
    <row r="692" spans="1:6" x14ac:dyDescent="0.35">
      <c r="A692" s="12" t="s">
        <v>506</v>
      </c>
      <c r="B692" s="12" t="s">
        <v>508</v>
      </c>
      <c r="C692" s="13">
        <v>9811.7218279999961</v>
      </c>
      <c r="D692" s="13">
        <v>2254.2312480000001</v>
      </c>
      <c r="E692" s="13">
        <v>36.414999999999999</v>
      </c>
      <c r="F692" s="13">
        <v>7521.0755799999988</v>
      </c>
    </row>
    <row r="693" spans="1:6" x14ac:dyDescent="0.35">
      <c r="A693" s="12" t="s">
        <v>506</v>
      </c>
      <c r="B693" s="12" t="s">
        <v>509</v>
      </c>
      <c r="C693" s="13">
        <v>1164.355004</v>
      </c>
      <c r="D693" s="13">
        <v>476.33000400000003</v>
      </c>
      <c r="E693" s="13">
        <v>688.02499999999998</v>
      </c>
      <c r="F693" s="13">
        <v>0</v>
      </c>
    </row>
    <row r="694" spans="1:6" x14ac:dyDescent="0.35">
      <c r="A694" s="12" t="s">
        <v>506</v>
      </c>
      <c r="B694" s="12" t="s">
        <v>510</v>
      </c>
      <c r="C694" s="13">
        <v>14181.794363999998</v>
      </c>
      <c r="D694" s="13">
        <v>448.45286399999998</v>
      </c>
      <c r="E694" s="13">
        <v>6668.3814999999986</v>
      </c>
      <c r="F694" s="13">
        <v>7064.96</v>
      </c>
    </row>
    <row r="695" spans="1:6" x14ac:dyDescent="0.35">
      <c r="A695" s="12" t="s">
        <v>506</v>
      </c>
      <c r="B695" s="12" t="s">
        <v>511</v>
      </c>
      <c r="C695" s="13">
        <v>11592.895205999999</v>
      </c>
      <c r="D695" s="13">
        <v>560.72450600000002</v>
      </c>
      <c r="E695" s="13">
        <v>6576.5382</v>
      </c>
      <c r="F695" s="13">
        <v>4455.6324999999997</v>
      </c>
    </row>
    <row r="696" spans="1:6" x14ac:dyDescent="0.35">
      <c r="A696" s="12" t="s">
        <v>506</v>
      </c>
      <c r="B696" s="12" t="s">
        <v>956</v>
      </c>
      <c r="C696" s="13">
        <v>10249.678241999998</v>
      </c>
      <c r="D696" s="13">
        <v>1711.1753019999996</v>
      </c>
      <c r="E696" s="13">
        <v>8538.5029399999985</v>
      </c>
      <c r="F696" s="13">
        <v>0</v>
      </c>
    </row>
    <row r="697" spans="1:6" x14ac:dyDescent="0.35">
      <c r="A697" s="12" t="s">
        <v>506</v>
      </c>
      <c r="B697" s="12" t="s">
        <v>957</v>
      </c>
      <c r="C697" s="13">
        <v>4129.3575000000001</v>
      </c>
      <c r="D697" s="13">
        <v>33.488</v>
      </c>
      <c r="E697" s="13">
        <v>2115.9414999999999</v>
      </c>
      <c r="F697" s="13">
        <v>1979.9280000000001</v>
      </c>
    </row>
    <row r="698" spans="1:6" x14ac:dyDescent="0.35">
      <c r="A698" s="12" t="s">
        <v>506</v>
      </c>
      <c r="B698" s="12" t="s">
        <v>512</v>
      </c>
      <c r="C698" s="13">
        <v>26324.821</v>
      </c>
      <c r="D698" s="13">
        <v>341.59999999999997</v>
      </c>
      <c r="E698" s="13">
        <v>8711.6385000000009</v>
      </c>
      <c r="F698" s="13">
        <v>17271.5825</v>
      </c>
    </row>
    <row r="699" spans="1:6" x14ac:dyDescent="0.35">
      <c r="A699" s="12" t="s">
        <v>506</v>
      </c>
      <c r="B699" s="12" t="s">
        <v>513</v>
      </c>
      <c r="C699" s="13">
        <v>11274.422775999998</v>
      </c>
      <c r="D699" s="13">
        <v>2383.0227760000002</v>
      </c>
      <c r="E699" s="13">
        <v>8891.4</v>
      </c>
      <c r="F699" s="13">
        <v>0</v>
      </c>
    </row>
    <row r="700" spans="1:6" x14ac:dyDescent="0.35">
      <c r="A700" s="12" t="s">
        <v>506</v>
      </c>
      <c r="B700" s="12" t="s">
        <v>514</v>
      </c>
      <c r="C700" s="13">
        <v>1016.129096</v>
      </c>
      <c r="D700" s="13">
        <v>275.17909600000002</v>
      </c>
      <c r="E700" s="13">
        <v>740.94999999999993</v>
      </c>
      <c r="F700" s="13">
        <v>0</v>
      </c>
    </row>
    <row r="701" spans="1:6" x14ac:dyDescent="0.35">
      <c r="A701" s="12" t="s">
        <v>506</v>
      </c>
      <c r="B701" s="12" t="s">
        <v>515</v>
      </c>
      <c r="C701" s="13">
        <v>14456.776546000003</v>
      </c>
      <c r="D701" s="13">
        <v>3171.9709460000004</v>
      </c>
      <c r="E701" s="13">
        <v>2699.1749999999997</v>
      </c>
      <c r="F701" s="13">
        <v>8585.6306000000004</v>
      </c>
    </row>
    <row r="702" spans="1:6" x14ac:dyDescent="0.35">
      <c r="A702" s="12" t="s">
        <v>506</v>
      </c>
      <c r="B702" s="12" t="s">
        <v>516</v>
      </c>
      <c r="C702" s="13">
        <v>29096.552100000001</v>
      </c>
      <c r="D702" s="13">
        <v>514.22985000000006</v>
      </c>
      <c r="E702" s="13">
        <v>8167.3860000000004</v>
      </c>
      <c r="F702" s="13">
        <v>20414.936249999999</v>
      </c>
    </row>
    <row r="703" spans="1:6" x14ac:dyDescent="0.35">
      <c r="A703" s="12" t="s">
        <v>506</v>
      </c>
      <c r="B703" s="12" t="s">
        <v>517</v>
      </c>
      <c r="C703" s="13">
        <v>9481.3542959999995</v>
      </c>
      <c r="D703" s="13">
        <v>4968.6352959999995</v>
      </c>
      <c r="E703" s="13">
        <v>4512.7190000000001</v>
      </c>
      <c r="F703" s="13">
        <v>0</v>
      </c>
    </row>
    <row r="704" spans="1:6" x14ac:dyDescent="0.35">
      <c r="A704" s="12" t="s">
        <v>518</v>
      </c>
      <c r="B704" s="12" t="s">
        <v>718</v>
      </c>
      <c r="C704" s="13">
        <v>10944.887974000001</v>
      </c>
      <c r="D704" s="13">
        <v>7594.2380740000017</v>
      </c>
      <c r="E704" s="13">
        <v>3341.7772999999997</v>
      </c>
      <c r="F704" s="13">
        <v>8.8726000000000003</v>
      </c>
    </row>
    <row r="705" spans="1:6" x14ac:dyDescent="0.35">
      <c r="A705" s="12" t="s">
        <v>518</v>
      </c>
      <c r="B705" s="12" t="s">
        <v>519</v>
      </c>
      <c r="C705" s="13">
        <v>1416.4723484999997</v>
      </c>
      <c r="D705" s="13">
        <v>1416.4723484999997</v>
      </c>
      <c r="E705" s="13">
        <v>0</v>
      </c>
      <c r="F705" s="13">
        <v>0</v>
      </c>
    </row>
    <row r="706" spans="1:6" x14ac:dyDescent="0.35">
      <c r="A706" s="12" t="s">
        <v>518</v>
      </c>
      <c r="B706" s="12" t="s">
        <v>520</v>
      </c>
      <c r="C706" s="13">
        <v>10913.560781</v>
      </c>
      <c r="D706" s="13">
        <v>9514.6908409999996</v>
      </c>
      <c r="E706" s="13">
        <v>1397.2199999999998</v>
      </c>
      <c r="F706" s="13">
        <v>1.64994</v>
      </c>
    </row>
    <row r="707" spans="1:6" x14ac:dyDescent="0.35">
      <c r="A707" s="12" t="s">
        <v>518</v>
      </c>
      <c r="B707" s="12" t="s">
        <v>722</v>
      </c>
      <c r="C707" s="13">
        <v>3064.8293865000001</v>
      </c>
      <c r="D707" s="13">
        <v>3061.2725864999998</v>
      </c>
      <c r="E707" s="13">
        <v>0</v>
      </c>
      <c r="F707" s="13">
        <v>3.5568</v>
      </c>
    </row>
    <row r="708" spans="1:6" x14ac:dyDescent="0.35">
      <c r="A708" s="12" t="s">
        <v>518</v>
      </c>
      <c r="B708" s="12" t="s">
        <v>521</v>
      </c>
      <c r="C708" s="13">
        <v>6506.6883429999989</v>
      </c>
      <c r="D708" s="13">
        <v>6294.9883429999991</v>
      </c>
      <c r="E708" s="13">
        <v>211.7</v>
      </c>
      <c r="F708" s="13">
        <v>0</v>
      </c>
    </row>
    <row r="709" spans="1:6" x14ac:dyDescent="0.35">
      <c r="A709" s="12" t="s">
        <v>518</v>
      </c>
      <c r="B709" s="12" t="s">
        <v>522</v>
      </c>
      <c r="C709" s="13">
        <v>13159.6905456</v>
      </c>
      <c r="D709" s="13">
        <v>11268.3070456</v>
      </c>
      <c r="E709" s="13">
        <v>1891.3834999999999</v>
      </c>
      <c r="F709" s="13">
        <v>0</v>
      </c>
    </row>
    <row r="710" spans="1:6" x14ac:dyDescent="0.35">
      <c r="A710" s="12" t="s">
        <v>518</v>
      </c>
      <c r="B710" s="12" t="s">
        <v>730</v>
      </c>
      <c r="C710" s="13">
        <v>11962.100384499996</v>
      </c>
      <c r="D710" s="13">
        <v>11962.100384499996</v>
      </c>
      <c r="E710" s="13">
        <v>0</v>
      </c>
      <c r="F710" s="13">
        <v>0</v>
      </c>
    </row>
    <row r="711" spans="1:6" x14ac:dyDescent="0.35">
      <c r="A711" s="12" t="s">
        <v>518</v>
      </c>
      <c r="B711" s="12" t="s">
        <v>523</v>
      </c>
      <c r="C711" s="13">
        <v>5554.479972000001</v>
      </c>
      <c r="D711" s="13">
        <v>5554.479972000001</v>
      </c>
      <c r="E711" s="13">
        <v>0</v>
      </c>
      <c r="F711" s="13">
        <v>0</v>
      </c>
    </row>
    <row r="712" spans="1:6" x14ac:dyDescent="0.35">
      <c r="A712" s="12" t="s">
        <v>518</v>
      </c>
      <c r="B712" s="12" t="s">
        <v>524</v>
      </c>
      <c r="C712" s="13">
        <v>4866.8704710000002</v>
      </c>
      <c r="D712" s="13">
        <v>4866.8704710000002</v>
      </c>
      <c r="E712" s="13">
        <v>0</v>
      </c>
      <c r="F712" s="13">
        <v>0</v>
      </c>
    </row>
    <row r="713" spans="1:6" x14ac:dyDescent="0.35">
      <c r="A713" s="12" t="s">
        <v>518</v>
      </c>
      <c r="B713" s="12" t="s">
        <v>525</v>
      </c>
      <c r="C713" s="13">
        <v>1871.0100394999999</v>
      </c>
      <c r="D713" s="13">
        <v>833.68003950000013</v>
      </c>
      <c r="E713" s="13">
        <v>1037.33</v>
      </c>
      <c r="F713" s="13">
        <v>0</v>
      </c>
    </row>
    <row r="714" spans="1:6" x14ac:dyDescent="0.35">
      <c r="A714" s="12" t="s">
        <v>518</v>
      </c>
      <c r="B714" s="12" t="s">
        <v>526</v>
      </c>
      <c r="C714" s="13">
        <v>6733.002324</v>
      </c>
      <c r="D714" s="13">
        <v>6733.002324</v>
      </c>
      <c r="E714" s="13">
        <v>0</v>
      </c>
      <c r="F714" s="13">
        <v>0</v>
      </c>
    </row>
    <row r="715" spans="1:6" x14ac:dyDescent="0.35">
      <c r="A715" s="12" t="s">
        <v>518</v>
      </c>
      <c r="B715" s="12" t="s">
        <v>527</v>
      </c>
      <c r="C715" s="13">
        <v>7049.9831241999991</v>
      </c>
      <c r="D715" s="13">
        <v>7049.9831241999991</v>
      </c>
      <c r="E715" s="13">
        <v>0</v>
      </c>
      <c r="F715" s="13">
        <v>0</v>
      </c>
    </row>
    <row r="716" spans="1:6" x14ac:dyDescent="0.35">
      <c r="A716" s="12" t="s">
        <v>518</v>
      </c>
      <c r="B716" s="12" t="s">
        <v>528</v>
      </c>
      <c r="C716" s="13">
        <v>17987.352396499995</v>
      </c>
      <c r="D716" s="13">
        <v>8777.393276499999</v>
      </c>
      <c r="E716" s="13">
        <v>8398.8476999999984</v>
      </c>
      <c r="F716" s="13">
        <v>811.11141999999995</v>
      </c>
    </row>
    <row r="717" spans="1:6" ht="29" x14ac:dyDescent="0.35">
      <c r="A717" s="12" t="s">
        <v>518</v>
      </c>
      <c r="B717" s="12" t="s">
        <v>529</v>
      </c>
      <c r="C717" s="13">
        <v>15003.416771099999</v>
      </c>
      <c r="D717" s="13">
        <v>10951.8851591</v>
      </c>
      <c r="E717" s="13">
        <v>3952.8651999999997</v>
      </c>
      <c r="F717" s="13">
        <v>98.666412000000008</v>
      </c>
    </row>
    <row r="718" spans="1:6" x14ac:dyDescent="0.35">
      <c r="A718" s="12" t="s">
        <v>518</v>
      </c>
      <c r="B718" s="12" t="s">
        <v>739</v>
      </c>
      <c r="C718" s="13">
        <v>4478.4199661999992</v>
      </c>
      <c r="D718" s="13">
        <v>3202.9274662000003</v>
      </c>
      <c r="E718" s="13">
        <v>1275.4924999999998</v>
      </c>
      <c r="F718" s="13">
        <v>0</v>
      </c>
    </row>
    <row r="719" spans="1:6" x14ac:dyDescent="0.35">
      <c r="A719" s="12" t="s">
        <v>518</v>
      </c>
      <c r="B719" s="12" t="s">
        <v>530</v>
      </c>
      <c r="C719" s="13">
        <v>6235.4478945000001</v>
      </c>
      <c r="D719" s="13">
        <v>6235.4478945000001</v>
      </c>
      <c r="E719" s="13">
        <v>0</v>
      </c>
      <c r="F719" s="13">
        <v>0</v>
      </c>
    </row>
    <row r="720" spans="1:6" x14ac:dyDescent="0.35">
      <c r="A720" s="12" t="s">
        <v>518</v>
      </c>
      <c r="B720" s="12" t="s">
        <v>531</v>
      </c>
      <c r="C720" s="13">
        <v>2083.767147</v>
      </c>
      <c r="D720" s="13">
        <v>2083.767147</v>
      </c>
      <c r="E720" s="13">
        <v>0</v>
      </c>
      <c r="F720" s="13">
        <v>0</v>
      </c>
    </row>
    <row r="721" spans="1:6" x14ac:dyDescent="0.35">
      <c r="A721" s="12" t="s">
        <v>518</v>
      </c>
      <c r="B721" s="12" t="s">
        <v>747</v>
      </c>
      <c r="C721" s="13">
        <v>8006.9685095000004</v>
      </c>
      <c r="D721" s="13">
        <v>5402.0000094999996</v>
      </c>
      <c r="E721" s="13">
        <v>2604.9684999999999</v>
      </c>
      <c r="F721" s="13">
        <v>0</v>
      </c>
    </row>
    <row r="722" spans="1:6" x14ac:dyDescent="0.35">
      <c r="A722" s="12" t="s">
        <v>518</v>
      </c>
      <c r="B722" s="12" t="s">
        <v>532</v>
      </c>
      <c r="C722" s="13">
        <v>11981.683063499999</v>
      </c>
      <c r="D722" s="13">
        <v>11981.683063499999</v>
      </c>
      <c r="E722" s="13">
        <v>0</v>
      </c>
      <c r="F722" s="13">
        <v>0</v>
      </c>
    </row>
    <row r="723" spans="1:6" x14ac:dyDescent="0.35">
      <c r="A723" s="12" t="s">
        <v>533</v>
      </c>
      <c r="B723" s="12" t="s">
        <v>534</v>
      </c>
      <c r="C723" s="13">
        <v>46909.815286000005</v>
      </c>
      <c r="D723" s="13">
        <v>3101.6964860000003</v>
      </c>
      <c r="E723" s="13">
        <v>24068.316800000001</v>
      </c>
      <c r="F723" s="13">
        <v>19739.802</v>
      </c>
    </row>
    <row r="724" spans="1:6" x14ac:dyDescent="0.35">
      <c r="A724" s="12" t="s">
        <v>533</v>
      </c>
      <c r="B724" s="12" t="s">
        <v>535</v>
      </c>
      <c r="C724" s="13">
        <v>27059.478108000003</v>
      </c>
      <c r="D724" s="13">
        <v>1001.0128579999999</v>
      </c>
      <c r="E724" s="13">
        <v>18003.59461</v>
      </c>
      <c r="F724" s="13">
        <v>8054.8706400000001</v>
      </c>
    </row>
    <row r="725" spans="1:6" x14ac:dyDescent="0.35">
      <c r="A725" s="12" t="s">
        <v>533</v>
      </c>
      <c r="B725" s="12" t="s">
        <v>958</v>
      </c>
      <c r="C725" s="13">
        <v>32865.652247999999</v>
      </c>
      <c r="D725" s="13">
        <v>4709.8453</v>
      </c>
      <c r="E725" s="13">
        <v>26031.3855</v>
      </c>
      <c r="F725" s="13">
        <v>2124.4214480000001</v>
      </c>
    </row>
    <row r="726" spans="1:6" x14ac:dyDescent="0.35">
      <c r="A726" s="12" t="s">
        <v>533</v>
      </c>
      <c r="B726" s="12" t="s">
        <v>536</v>
      </c>
      <c r="C726" s="13">
        <v>28808.124500000005</v>
      </c>
      <c r="D726" s="13">
        <v>512.4</v>
      </c>
      <c r="E726" s="13">
        <v>8972.9045000000006</v>
      </c>
      <c r="F726" s="13">
        <v>19322.82</v>
      </c>
    </row>
    <row r="727" spans="1:6" x14ac:dyDescent="0.35">
      <c r="A727" s="12" t="s">
        <v>533</v>
      </c>
      <c r="B727" s="12" t="s">
        <v>537</v>
      </c>
      <c r="C727" s="13">
        <v>4243.4967799999995</v>
      </c>
      <c r="D727" s="13">
        <v>20.573779999999999</v>
      </c>
      <c r="E727" s="13">
        <v>2002.5069999999998</v>
      </c>
      <c r="F727" s="13">
        <v>2220.4160000000002</v>
      </c>
    </row>
    <row r="728" spans="1:6" x14ac:dyDescent="0.35">
      <c r="A728" s="12" t="s">
        <v>533</v>
      </c>
      <c r="B728" s="12" t="s">
        <v>538</v>
      </c>
      <c r="C728" s="13">
        <v>12192.466919999999</v>
      </c>
      <c r="D728" s="13">
        <v>3559.09962</v>
      </c>
      <c r="E728" s="13">
        <v>8633.3672999999999</v>
      </c>
      <c r="F728" s="13">
        <v>0</v>
      </c>
    </row>
    <row r="729" spans="1:6" x14ac:dyDescent="0.35">
      <c r="A729" s="12" t="s">
        <v>533</v>
      </c>
      <c r="B729" s="12" t="s">
        <v>539</v>
      </c>
      <c r="C729" s="13">
        <v>45922.73861</v>
      </c>
      <c r="D729" s="13">
        <v>1683.0303000000001</v>
      </c>
      <c r="E729" s="13">
        <v>35844.858310000003</v>
      </c>
      <c r="F729" s="13">
        <v>8394.85</v>
      </c>
    </row>
    <row r="730" spans="1:6" x14ac:dyDescent="0.35">
      <c r="A730" s="12" t="s">
        <v>533</v>
      </c>
      <c r="B730" s="12" t="s">
        <v>540</v>
      </c>
      <c r="C730" s="13">
        <v>63744.42904000001</v>
      </c>
      <c r="D730" s="13">
        <v>7037.2816400000011</v>
      </c>
      <c r="E730" s="13">
        <v>38270.736399999987</v>
      </c>
      <c r="F730" s="13">
        <v>18436.411</v>
      </c>
    </row>
    <row r="731" spans="1:6" x14ac:dyDescent="0.35">
      <c r="A731" s="12" t="s">
        <v>533</v>
      </c>
      <c r="B731" s="12" t="s">
        <v>541</v>
      </c>
      <c r="C731" s="13">
        <v>4382.1899999999996</v>
      </c>
      <c r="D731" s="13">
        <v>0</v>
      </c>
      <c r="E731" s="13">
        <v>4382.1899999999996</v>
      </c>
      <c r="F731" s="13">
        <v>0</v>
      </c>
    </row>
    <row r="732" spans="1:6" x14ac:dyDescent="0.35">
      <c r="A732" s="12" t="s">
        <v>533</v>
      </c>
      <c r="B732" s="12" t="s">
        <v>959</v>
      </c>
      <c r="C732" s="13">
        <v>5217.9776000000002</v>
      </c>
      <c r="D732" s="13">
        <v>0</v>
      </c>
      <c r="E732" s="13">
        <v>0</v>
      </c>
      <c r="F732" s="13">
        <v>5217.9776000000002</v>
      </c>
    </row>
    <row r="733" spans="1:6" x14ac:dyDescent="0.35">
      <c r="A733" s="12" t="s">
        <v>533</v>
      </c>
      <c r="B733" s="12" t="s">
        <v>542</v>
      </c>
      <c r="C733" s="13">
        <v>19950.737000000005</v>
      </c>
      <c r="D733" s="13">
        <v>2359.6019999999999</v>
      </c>
      <c r="E733" s="13">
        <v>6861.1969999999992</v>
      </c>
      <c r="F733" s="13">
        <v>10729.937999999998</v>
      </c>
    </row>
    <row r="734" spans="1:6" x14ac:dyDescent="0.35">
      <c r="A734" s="12" t="s">
        <v>533</v>
      </c>
      <c r="B734" s="12" t="s">
        <v>960</v>
      </c>
      <c r="C734" s="13">
        <v>154641.63426199998</v>
      </c>
      <c r="D734" s="13">
        <v>9111.8723980000013</v>
      </c>
      <c r="E734" s="13">
        <v>56138.905300000006</v>
      </c>
      <c r="F734" s="13">
        <v>89390.856564000002</v>
      </c>
    </row>
    <row r="735" spans="1:6" x14ac:dyDescent="0.35">
      <c r="A735" s="12" t="s">
        <v>533</v>
      </c>
      <c r="B735" s="12" t="s">
        <v>543</v>
      </c>
      <c r="C735" s="13">
        <v>32689.136707999995</v>
      </c>
      <c r="D735" s="13">
        <v>1791.5774999999999</v>
      </c>
      <c r="E735" s="13">
        <v>10273.23374</v>
      </c>
      <c r="F735" s="13">
        <v>20624.325467999999</v>
      </c>
    </row>
    <row r="736" spans="1:6" x14ac:dyDescent="0.35">
      <c r="A736" s="12" t="s">
        <v>533</v>
      </c>
      <c r="B736" s="12" t="s">
        <v>544</v>
      </c>
      <c r="C736" s="13">
        <v>38766.53953400001</v>
      </c>
      <c r="D736" s="13">
        <v>3202.7606859999996</v>
      </c>
      <c r="E736" s="13">
        <v>28036.475300000002</v>
      </c>
      <c r="F736" s="13">
        <v>7527.3035479999999</v>
      </c>
    </row>
    <row r="737" spans="1:6" x14ac:dyDescent="0.35">
      <c r="A737" s="12" t="s">
        <v>533</v>
      </c>
      <c r="B737" s="12" t="s">
        <v>545</v>
      </c>
      <c r="C737" s="13">
        <v>60839.808269999994</v>
      </c>
      <c r="D737" s="13">
        <v>6615.5774699999993</v>
      </c>
      <c r="E737" s="13">
        <v>35377.230800000005</v>
      </c>
      <c r="F737" s="13">
        <v>18847</v>
      </c>
    </row>
    <row r="738" spans="1:6" x14ac:dyDescent="0.35">
      <c r="A738" s="12" t="s">
        <v>533</v>
      </c>
      <c r="B738" s="12" t="s">
        <v>546</v>
      </c>
      <c r="C738" s="13">
        <v>63343.978388000003</v>
      </c>
      <c r="D738" s="13">
        <v>8649.0246099999986</v>
      </c>
      <c r="E738" s="13">
        <v>16875.466500000002</v>
      </c>
      <c r="F738" s="13">
        <v>37819.487278000001</v>
      </c>
    </row>
    <row r="739" spans="1:6" x14ac:dyDescent="0.35">
      <c r="A739" s="12" t="s">
        <v>533</v>
      </c>
      <c r="B739" s="12" t="s">
        <v>547</v>
      </c>
      <c r="C739" s="13">
        <v>77273.891459999999</v>
      </c>
      <c r="D739" s="13">
        <v>5701.6819999999989</v>
      </c>
      <c r="E739" s="13">
        <v>40789.169460000005</v>
      </c>
      <c r="F739" s="13">
        <v>30783.040000000005</v>
      </c>
    </row>
    <row r="740" spans="1:6" x14ac:dyDescent="0.35">
      <c r="A740" s="12" t="s">
        <v>533</v>
      </c>
      <c r="B740" s="12" t="s">
        <v>548</v>
      </c>
      <c r="C740" s="13">
        <v>45905.289135999992</v>
      </c>
      <c r="D740" s="13">
        <v>8860.8796359999997</v>
      </c>
      <c r="E740" s="13">
        <v>8018.1375000000007</v>
      </c>
      <c r="F740" s="13">
        <v>29026.272000000001</v>
      </c>
    </row>
    <row r="741" spans="1:6" x14ac:dyDescent="0.35">
      <c r="A741" s="12" t="s">
        <v>533</v>
      </c>
      <c r="B741" s="12" t="s">
        <v>549</v>
      </c>
      <c r="C741" s="13">
        <v>9945.822500000002</v>
      </c>
      <c r="D741" s="13">
        <v>3204.9219999999996</v>
      </c>
      <c r="E741" s="13">
        <v>1961.4004999999997</v>
      </c>
      <c r="F741" s="13">
        <v>4779.5000000000009</v>
      </c>
    </row>
    <row r="742" spans="1:6" x14ac:dyDescent="0.35">
      <c r="A742" s="12" t="s">
        <v>533</v>
      </c>
      <c r="B742" s="12" t="s">
        <v>806</v>
      </c>
      <c r="C742" s="13">
        <v>65941.186759999982</v>
      </c>
      <c r="D742" s="13">
        <v>8280.6569720000007</v>
      </c>
      <c r="E742" s="13">
        <v>45714.735499999995</v>
      </c>
      <c r="F742" s="13">
        <v>11945.794288000001</v>
      </c>
    </row>
    <row r="743" spans="1:6" x14ac:dyDescent="0.35">
      <c r="A743" s="12" t="s">
        <v>533</v>
      </c>
      <c r="B743" s="12" t="s">
        <v>550</v>
      </c>
      <c r="C743" s="13">
        <v>135221.33503799996</v>
      </c>
      <c r="D743" s="13">
        <v>23035.160627999987</v>
      </c>
      <c r="E743" s="13">
        <v>90912.398759999982</v>
      </c>
      <c r="F743" s="13">
        <v>21273.77565</v>
      </c>
    </row>
    <row r="744" spans="1:6" x14ac:dyDescent="0.35">
      <c r="A744" s="12" t="s">
        <v>551</v>
      </c>
      <c r="B744" s="12" t="s">
        <v>552</v>
      </c>
      <c r="C744" s="13">
        <v>81746.981331999996</v>
      </c>
      <c r="D744" s="13">
        <v>1377.667772</v>
      </c>
      <c r="E744" s="13">
        <v>75523.340059999988</v>
      </c>
      <c r="F744" s="13">
        <v>4845.9735000000001</v>
      </c>
    </row>
    <row r="745" spans="1:6" x14ac:dyDescent="0.35">
      <c r="A745" s="12" t="s">
        <v>551</v>
      </c>
      <c r="B745" s="12" t="s">
        <v>961</v>
      </c>
      <c r="C745" s="13">
        <v>46989.183750000004</v>
      </c>
      <c r="D745" s="13">
        <v>11658.571900000001</v>
      </c>
      <c r="E745" s="13">
        <v>29075.936499999996</v>
      </c>
      <c r="F745" s="13">
        <v>6254.6753500000004</v>
      </c>
    </row>
    <row r="746" spans="1:6" x14ac:dyDescent="0.35">
      <c r="A746" s="12" t="s">
        <v>551</v>
      </c>
      <c r="B746" s="12" t="s">
        <v>962</v>
      </c>
      <c r="C746" s="13">
        <v>5682.7420000000002</v>
      </c>
      <c r="D746" s="13">
        <v>0</v>
      </c>
      <c r="E746" s="13">
        <v>5682.7420000000002</v>
      </c>
      <c r="F746" s="13">
        <v>0</v>
      </c>
    </row>
    <row r="747" spans="1:6" x14ac:dyDescent="0.35">
      <c r="A747" s="12" t="s">
        <v>551</v>
      </c>
      <c r="B747" s="12" t="s">
        <v>963</v>
      </c>
      <c r="C747" s="13">
        <v>45820.269143999998</v>
      </c>
      <c r="D747" s="13">
        <v>4300.6029499999995</v>
      </c>
      <c r="E747" s="13">
        <v>6351</v>
      </c>
      <c r="F747" s="13">
        <v>35168.666193999998</v>
      </c>
    </row>
    <row r="748" spans="1:6" x14ac:dyDescent="0.35">
      <c r="A748" s="12" t="s">
        <v>551</v>
      </c>
      <c r="B748" s="12" t="s">
        <v>964</v>
      </c>
      <c r="C748" s="13">
        <v>592972.6285360012</v>
      </c>
      <c r="D748" s="13">
        <v>164098.60031799969</v>
      </c>
      <c r="E748" s="13">
        <v>311058.26578999998</v>
      </c>
      <c r="F748" s="13">
        <v>117815.76242799999</v>
      </c>
    </row>
    <row r="749" spans="1:6" x14ac:dyDescent="0.35">
      <c r="A749" s="12" t="s">
        <v>551</v>
      </c>
      <c r="B749" s="12" t="s">
        <v>553</v>
      </c>
      <c r="C749" s="13">
        <v>52448.792024000002</v>
      </c>
      <c r="D749" s="13">
        <v>5143.9380000000001</v>
      </c>
      <c r="E749" s="13">
        <v>8898.8094999999994</v>
      </c>
      <c r="F749" s="13">
        <v>38406.044524000004</v>
      </c>
    </row>
    <row r="750" spans="1:6" x14ac:dyDescent="0.35">
      <c r="A750" s="12" t="s">
        <v>551</v>
      </c>
      <c r="B750" s="12" t="s">
        <v>965</v>
      </c>
      <c r="C750" s="13">
        <v>19850.489499999996</v>
      </c>
      <c r="D750" s="13">
        <v>2319.4920000000002</v>
      </c>
      <c r="E750" s="13">
        <v>6705.5974999999989</v>
      </c>
      <c r="F750" s="13">
        <v>10825.4</v>
      </c>
    </row>
    <row r="751" spans="1:6" x14ac:dyDescent="0.35">
      <c r="A751" s="12" t="s">
        <v>551</v>
      </c>
      <c r="B751" s="12" t="s">
        <v>966</v>
      </c>
      <c r="C751" s="13">
        <v>44201.920629999993</v>
      </c>
      <c r="D751" s="13">
        <v>12026.280550000001</v>
      </c>
      <c r="E751" s="13">
        <v>18241.24008</v>
      </c>
      <c r="F751" s="13">
        <v>13934.400000000001</v>
      </c>
    </row>
    <row r="752" spans="1:6" x14ac:dyDescent="0.35">
      <c r="A752" s="12" t="s">
        <v>551</v>
      </c>
      <c r="B752" s="12" t="s">
        <v>554</v>
      </c>
      <c r="C752" s="13">
        <v>106016.59146499999</v>
      </c>
      <c r="D752" s="13">
        <v>36954.857819999983</v>
      </c>
      <c r="E752" s="13">
        <v>61491.630999999994</v>
      </c>
      <c r="F752" s="13">
        <v>7570.1026449999999</v>
      </c>
    </row>
    <row r="753" spans="1:6" x14ac:dyDescent="0.35">
      <c r="A753" s="12" t="s">
        <v>551</v>
      </c>
      <c r="B753" s="12" t="s">
        <v>555</v>
      </c>
      <c r="C753" s="13">
        <v>265922.68391799997</v>
      </c>
      <c r="D753" s="13">
        <v>127630.43735799998</v>
      </c>
      <c r="E753" s="13">
        <v>108055.54055999995</v>
      </c>
      <c r="F753" s="13">
        <v>30236.705999999998</v>
      </c>
    </row>
    <row r="754" spans="1:6" x14ac:dyDescent="0.35">
      <c r="A754" s="12" t="s">
        <v>551</v>
      </c>
      <c r="B754" s="12" t="s">
        <v>556</v>
      </c>
      <c r="C754" s="13">
        <v>70940.969355999987</v>
      </c>
      <c r="D754" s="13">
        <v>275.57681399999996</v>
      </c>
      <c r="E754" s="13">
        <v>58800.584029999998</v>
      </c>
      <c r="F754" s="13">
        <v>11864.808512</v>
      </c>
    </row>
    <row r="755" spans="1:6" x14ac:dyDescent="0.35">
      <c r="A755" s="12" t="s">
        <v>551</v>
      </c>
      <c r="B755" s="12" t="s">
        <v>557</v>
      </c>
      <c r="C755" s="13">
        <v>206986.04351600003</v>
      </c>
      <c r="D755" s="13">
        <v>20741.155245999998</v>
      </c>
      <c r="E755" s="13">
        <v>179092.77427000002</v>
      </c>
      <c r="F755" s="13">
        <v>7152.1139999999996</v>
      </c>
    </row>
    <row r="756" spans="1:6" x14ac:dyDescent="0.35">
      <c r="A756" s="12" t="s">
        <v>551</v>
      </c>
      <c r="B756" s="12" t="s">
        <v>558</v>
      </c>
      <c r="C756" s="13">
        <v>23633.914993999999</v>
      </c>
      <c r="D756" s="13">
        <v>5368.4389940000001</v>
      </c>
      <c r="E756" s="13">
        <v>18265.475999999999</v>
      </c>
      <c r="F756" s="13">
        <v>0</v>
      </c>
    </row>
    <row r="757" spans="1:6" x14ac:dyDescent="0.35">
      <c r="A757" s="12" t="s">
        <v>551</v>
      </c>
      <c r="B757" s="12" t="s">
        <v>559</v>
      </c>
      <c r="C757" s="13">
        <v>52347.617760000001</v>
      </c>
      <c r="D757" s="13">
        <v>4391.3002800000004</v>
      </c>
      <c r="E757" s="13">
        <v>32817.117479999994</v>
      </c>
      <c r="F757" s="13">
        <v>15139.199999999999</v>
      </c>
    </row>
    <row r="758" spans="1:6" x14ac:dyDescent="0.35">
      <c r="A758" s="12" t="s">
        <v>551</v>
      </c>
      <c r="B758" s="12" t="s">
        <v>560</v>
      </c>
      <c r="C758" s="13">
        <v>15479.839249999997</v>
      </c>
      <c r="D758" s="13">
        <v>3803.982</v>
      </c>
      <c r="E758" s="13">
        <v>3269.7064999999998</v>
      </c>
      <c r="F758" s="13">
        <v>8406.1507499999989</v>
      </c>
    </row>
    <row r="759" spans="1:6" x14ac:dyDescent="0.35">
      <c r="A759" s="12" t="s">
        <v>551</v>
      </c>
      <c r="B759" s="12" t="s">
        <v>807</v>
      </c>
      <c r="C759" s="13">
        <v>52410.990959999988</v>
      </c>
      <c r="D759" s="13">
        <v>3976.4565000000002</v>
      </c>
      <c r="E759" s="13">
        <v>16139.48446</v>
      </c>
      <c r="F759" s="13">
        <v>32295.050000000003</v>
      </c>
    </row>
    <row r="760" spans="1:6" x14ac:dyDescent="0.35">
      <c r="A760" s="12" t="s">
        <v>551</v>
      </c>
      <c r="B760" s="12" t="s">
        <v>561</v>
      </c>
      <c r="C760" s="13">
        <v>9969.3266000000003</v>
      </c>
      <c r="D760" s="13">
        <v>1437.66</v>
      </c>
      <c r="E760" s="13">
        <v>8531.6666000000005</v>
      </c>
      <c r="F760" s="13">
        <v>0</v>
      </c>
    </row>
    <row r="761" spans="1:6" ht="29" x14ac:dyDescent="0.35">
      <c r="A761" s="12" t="s">
        <v>551</v>
      </c>
      <c r="B761" s="12" t="s">
        <v>562</v>
      </c>
      <c r="C761" s="13">
        <v>150840.31099600001</v>
      </c>
      <c r="D761" s="13">
        <v>44089.432286000003</v>
      </c>
      <c r="E761" s="13">
        <v>96718.136310000016</v>
      </c>
      <c r="F761" s="13">
        <v>10032.742399999999</v>
      </c>
    </row>
    <row r="762" spans="1:6" x14ac:dyDescent="0.35">
      <c r="A762" s="12" t="s">
        <v>551</v>
      </c>
      <c r="B762" s="12" t="s">
        <v>563</v>
      </c>
      <c r="C762" s="13">
        <v>10248.965499999998</v>
      </c>
      <c r="D762" s="13">
        <v>554.4</v>
      </c>
      <c r="E762" s="13">
        <v>9694.5655000000006</v>
      </c>
      <c r="F762" s="13">
        <v>0</v>
      </c>
    </row>
    <row r="763" spans="1:6" x14ac:dyDescent="0.35">
      <c r="A763" s="12" t="s">
        <v>551</v>
      </c>
      <c r="B763" s="12" t="s">
        <v>564</v>
      </c>
      <c r="C763" s="13">
        <v>114226.80989999999</v>
      </c>
      <c r="D763" s="13">
        <v>10930.470799999997</v>
      </c>
      <c r="E763" s="13">
        <v>63362.225100000003</v>
      </c>
      <c r="F763" s="13">
        <v>39934.113999999994</v>
      </c>
    </row>
    <row r="764" spans="1:6" x14ac:dyDescent="0.35">
      <c r="A764" s="12" t="s">
        <v>551</v>
      </c>
      <c r="B764" s="12" t="s">
        <v>565</v>
      </c>
      <c r="C764" s="13">
        <v>266282.31275500002</v>
      </c>
      <c r="D764" s="13">
        <v>106326.27897800002</v>
      </c>
      <c r="E764" s="13">
        <v>127036.24121999997</v>
      </c>
      <c r="F764" s="13">
        <v>32919.792556999993</v>
      </c>
    </row>
    <row r="765" spans="1:6" x14ac:dyDescent="0.35">
      <c r="A765" s="12" t="s">
        <v>551</v>
      </c>
      <c r="B765" s="12" t="s">
        <v>566</v>
      </c>
      <c r="C765" s="13">
        <v>61971.850750000005</v>
      </c>
      <c r="D765" s="13">
        <v>6924.3859999999995</v>
      </c>
      <c r="E765" s="13">
        <v>39403.464749999999</v>
      </c>
      <c r="F765" s="13">
        <v>15644</v>
      </c>
    </row>
    <row r="766" spans="1:6" x14ac:dyDescent="0.35">
      <c r="A766" s="12" t="s">
        <v>551</v>
      </c>
      <c r="B766" s="12" t="s">
        <v>567</v>
      </c>
      <c r="C766" s="13">
        <v>20221.808500000003</v>
      </c>
      <c r="D766" s="13">
        <v>6395.1579999999994</v>
      </c>
      <c r="E766" s="13">
        <v>13826.650499999998</v>
      </c>
      <c r="F766" s="13">
        <v>0</v>
      </c>
    </row>
    <row r="767" spans="1:6" x14ac:dyDescent="0.35">
      <c r="A767" s="12" t="s">
        <v>551</v>
      </c>
      <c r="B767" s="12" t="s">
        <v>568</v>
      </c>
      <c r="C767" s="13">
        <v>637.33600000000001</v>
      </c>
      <c r="D767" s="13">
        <v>637.33600000000001</v>
      </c>
      <c r="E767" s="13">
        <v>0</v>
      </c>
      <c r="F767" s="13">
        <v>0</v>
      </c>
    </row>
    <row r="768" spans="1:6" x14ac:dyDescent="0.35">
      <c r="A768" s="12" t="s">
        <v>551</v>
      </c>
      <c r="B768" s="12" t="s">
        <v>569</v>
      </c>
      <c r="C768" s="13">
        <v>32376.153499999993</v>
      </c>
      <c r="D768" s="13">
        <v>3237.71</v>
      </c>
      <c r="E768" s="13">
        <v>24092.043499999996</v>
      </c>
      <c r="F768" s="13">
        <v>5046.3999999999996</v>
      </c>
    </row>
    <row r="769" spans="1:6" x14ac:dyDescent="0.35">
      <c r="A769" s="12" t="s">
        <v>551</v>
      </c>
      <c r="B769" s="12" t="s">
        <v>570</v>
      </c>
      <c r="C769" s="13">
        <v>26663.554399999994</v>
      </c>
      <c r="D769" s="13">
        <v>580.12069999999994</v>
      </c>
      <c r="E769" s="13">
        <v>26083.433699999994</v>
      </c>
      <c r="F769" s="13">
        <v>0</v>
      </c>
    </row>
    <row r="770" spans="1:6" x14ac:dyDescent="0.35">
      <c r="A770" s="12" t="s">
        <v>551</v>
      </c>
      <c r="B770" s="12" t="s">
        <v>967</v>
      </c>
      <c r="C770" s="13">
        <v>21716.979599999999</v>
      </c>
      <c r="D770" s="13">
        <v>6105.96</v>
      </c>
      <c r="E770" s="13">
        <v>6456.85</v>
      </c>
      <c r="F770" s="13">
        <v>9154.1696000000011</v>
      </c>
    </row>
    <row r="771" spans="1:6" x14ac:dyDescent="0.35">
      <c r="A771" s="12" t="s">
        <v>551</v>
      </c>
      <c r="B771" s="12" t="s">
        <v>571</v>
      </c>
      <c r="C771" s="13">
        <v>50558.509360000004</v>
      </c>
      <c r="D771" s="13">
        <v>11077.64</v>
      </c>
      <c r="E771" s="13">
        <v>35948.389359999994</v>
      </c>
      <c r="F771" s="13">
        <v>3532.48</v>
      </c>
    </row>
    <row r="772" spans="1:6" x14ac:dyDescent="0.35">
      <c r="A772" s="12" t="s">
        <v>551</v>
      </c>
      <c r="B772" s="12" t="s">
        <v>968</v>
      </c>
      <c r="C772" s="13">
        <v>81255.159897999998</v>
      </c>
      <c r="D772" s="13">
        <v>2494.9737979999995</v>
      </c>
      <c r="E772" s="13">
        <v>77347.194099999993</v>
      </c>
      <c r="F772" s="13">
        <v>1412.992</v>
      </c>
    </row>
    <row r="773" spans="1:6" x14ac:dyDescent="0.35">
      <c r="A773" s="12" t="s">
        <v>551</v>
      </c>
      <c r="B773" s="12" t="s">
        <v>572</v>
      </c>
      <c r="C773" s="13">
        <v>150655.62893999997</v>
      </c>
      <c r="D773" s="13">
        <v>18380.628000000004</v>
      </c>
      <c r="E773" s="13">
        <v>102227.44013999998</v>
      </c>
      <c r="F773" s="13">
        <v>30047.560800000003</v>
      </c>
    </row>
    <row r="774" spans="1:6" x14ac:dyDescent="0.35">
      <c r="A774" s="12" t="s">
        <v>551</v>
      </c>
      <c r="B774" s="12" t="s">
        <v>573</v>
      </c>
      <c r="C774" s="13">
        <v>4401.84393</v>
      </c>
      <c r="D774" s="13">
        <v>3184.5689299999999</v>
      </c>
      <c r="E774" s="13">
        <v>1217.2749999999999</v>
      </c>
      <c r="F774" s="13">
        <v>0</v>
      </c>
    </row>
    <row r="775" spans="1:6" x14ac:dyDescent="0.35">
      <c r="A775" s="12" t="s">
        <v>551</v>
      </c>
      <c r="B775" s="12" t="s">
        <v>574</v>
      </c>
      <c r="C775" s="13">
        <v>18734.66588</v>
      </c>
      <c r="D775" s="13">
        <v>674.5612799999999</v>
      </c>
      <c r="E775" s="13">
        <v>9899.7049999999999</v>
      </c>
      <c r="F775" s="13">
        <v>8160.3996000000006</v>
      </c>
    </row>
    <row r="776" spans="1:6" x14ac:dyDescent="0.35">
      <c r="A776" s="12" t="s">
        <v>551</v>
      </c>
      <c r="B776" s="12" t="s">
        <v>575</v>
      </c>
      <c r="C776" s="13">
        <v>23574.235220000006</v>
      </c>
      <c r="D776" s="13">
        <v>2984.3947200000002</v>
      </c>
      <c r="E776" s="13">
        <v>3028.3684999999996</v>
      </c>
      <c r="F776" s="13">
        <v>17561.471999999998</v>
      </c>
    </row>
    <row r="777" spans="1:6" x14ac:dyDescent="0.35">
      <c r="A777" s="12" t="s">
        <v>551</v>
      </c>
      <c r="B777" s="12" t="s">
        <v>576</v>
      </c>
      <c r="C777" s="13">
        <v>36518.073970000005</v>
      </c>
      <c r="D777" s="13">
        <v>5831.25785</v>
      </c>
      <c r="E777" s="13">
        <v>28106.260120000003</v>
      </c>
      <c r="F777" s="13">
        <v>2580.556</v>
      </c>
    </row>
    <row r="778" spans="1:6" x14ac:dyDescent="0.35">
      <c r="A778" s="12" t="s">
        <v>551</v>
      </c>
      <c r="B778" s="12" t="s">
        <v>577</v>
      </c>
      <c r="C778" s="13">
        <v>93059.966280000051</v>
      </c>
      <c r="D778" s="13">
        <v>22222.393309999985</v>
      </c>
      <c r="E778" s="13">
        <v>63308.667710000002</v>
      </c>
      <c r="F778" s="13">
        <v>7528.9052600000014</v>
      </c>
    </row>
    <row r="779" spans="1:6" x14ac:dyDescent="0.35">
      <c r="A779" s="12" t="s">
        <v>551</v>
      </c>
      <c r="B779" s="12" t="s">
        <v>578</v>
      </c>
      <c r="C779" s="13">
        <v>32266.337</v>
      </c>
      <c r="D779" s="13">
        <v>9624.2465000000011</v>
      </c>
      <c r="E779" s="13">
        <v>8478.6684999999998</v>
      </c>
      <c r="F779" s="13">
        <v>14163.421999999999</v>
      </c>
    </row>
    <row r="780" spans="1:6" x14ac:dyDescent="0.35">
      <c r="A780" s="12" t="s">
        <v>551</v>
      </c>
      <c r="B780" s="12" t="s">
        <v>579</v>
      </c>
      <c r="C780" s="13">
        <v>89520.789960000009</v>
      </c>
      <c r="D780" s="13">
        <v>13459.306</v>
      </c>
      <c r="E780" s="13">
        <v>59304.115960000003</v>
      </c>
      <c r="F780" s="13">
        <v>16757.367999999999</v>
      </c>
    </row>
    <row r="781" spans="1:6" x14ac:dyDescent="0.35">
      <c r="A781" s="12" t="s">
        <v>551</v>
      </c>
      <c r="B781" s="12" t="s">
        <v>808</v>
      </c>
      <c r="C781" s="13">
        <v>35071.138011999989</v>
      </c>
      <c r="D781" s="13">
        <v>4860.1160119999995</v>
      </c>
      <c r="E781" s="13">
        <v>17998.733999999997</v>
      </c>
      <c r="F781" s="13">
        <v>12212.288</v>
      </c>
    </row>
    <row r="782" spans="1:6" x14ac:dyDescent="0.35">
      <c r="A782" s="12" t="s">
        <v>580</v>
      </c>
      <c r="B782" s="12" t="s">
        <v>581</v>
      </c>
      <c r="C782" s="13">
        <v>12078.983193999999</v>
      </c>
      <c r="D782" s="13">
        <v>1706.8256939999999</v>
      </c>
      <c r="E782" s="13">
        <v>7052.7814999999991</v>
      </c>
      <c r="F782" s="13">
        <v>3319.3760000000002</v>
      </c>
    </row>
    <row r="783" spans="1:6" x14ac:dyDescent="0.35">
      <c r="A783" s="12" t="s">
        <v>580</v>
      </c>
      <c r="B783" s="12" t="s">
        <v>809</v>
      </c>
      <c r="C783" s="13">
        <v>8393.3416799999995</v>
      </c>
      <c r="D783" s="13">
        <v>2558.36735</v>
      </c>
      <c r="E783" s="13">
        <v>2682.7873299999997</v>
      </c>
      <c r="F783" s="13">
        <v>3152.1870000000004</v>
      </c>
    </row>
    <row r="784" spans="1:6" x14ac:dyDescent="0.35">
      <c r="A784" s="12" t="s">
        <v>580</v>
      </c>
      <c r="B784" s="12" t="s">
        <v>810</v>
      </c>
      <c r="C784" s="13">
        <v>4348.3776679999992</v>
      </c>
      <c r="D784" s="13">
        <v>1540.3964679999999</v>
      </c>
      <c r="E784" s="13">
        <v>2699.2864</v>
      </c>
      <c r="F784" s="13">
        <v>108.6948</v>
      </c>
    </row>
    <row r="785" spans="1:6" x14ac:dyDescent="0.35">
      <c r="A785" s="12" t="s">
        <v>580</v>
      </c>
      <c r="B785" s="12" t="s">
        <v>582</v>
      </c>
      <c r="C785" s="13">
        <v>510.148686</v>
      </c>
      <c r="D785" s="13">
        <v>496.37268599999993</v>
      </c>
      <c r="E785" s="13">
        <v>13.776</v>
      </c>
      <c r="F785" s="13">
        <v>0</v>
      </c>
    </row>
    <row r="786" spans="1:6" x14ac:dyDescent="0.35">
      <c r="A786" s="12" t="s">
        <v>580</v>
      </c>
      <c r="B786" s="12" t="s">
        <v>583</v>
      </c>
      <c r="C786" s="13">
        <v>2054.1040899999998</v>
      </c>
      <c r="D786" s="13">
        <v>1779.11409</v>
      </c>
      <c r="E786" s="13">
        <v>0</v>
      </c>
      <c r="F786" s="13">
        <v>274.99</v>
      </c>
    </row>
    <row r="787" spans="1:6" x14ac:dyDescent="0.35">
      <c r="A787" s="12" t="s">
        <v>580</v>
      </c>
      <c r="B787" s="12" t="s">
        <v>584</v>
      </c>
      <c r="C787" s="13">
        <v>24838.19126</v>
      </c>
      <c r="D787" s="13">
        <v>407.01888000000002</v>
      </c>
      <c r="E787" s="13">
        <v>14843.01238</v>
      </c>
      <c r="F787" s="13">
        <v>9588.16</v>
      </c>
    </row>
    <row r="788" spans="1:6" x14ac:dyDescent="0.35">
      <c r="A788" s="12" t="s">
        <v>580</v>
      </c>
      <c r="B788" s="12" t="s">
        <v>585</v>
      </c>
      <c r="C788" s="13">
        <v>30353.009303999996</v>
      </c>
      <c r="D788" s="13">
        <v>15063.443304000002</v>
      </c>
      <c r="E788" s="13">
        <v>15289.565999999999</v>
      </c>
      <c r="F788" s="13">
        <v>0</v>
      </c>
    </row>
    <row r="789" spans="1:6" x14ac:dyDescent="0.35">
      <c r="A789" s="12" t="s">
        <v>580</v>
      </c>
      <c r="B789" s="12" t="s">
        <v>586</v>
      </c>
      <c r="C789" s="13">
        <v>4711.0758500000002</v>
      </c>
      <c r="D789" s="13">
        <v>2022.9918500000003</v>
      </c>
      <c r="E789" s="13">
        <v>1468.1848</v>
      </c>
      <c r="F789" s="13">
        <v>1219.8992000000001</v>
      </c>
    </row>
    <row r="790" spans="1:6" x14ac:dyDescent="0.35">
      <c r="A790" s="12" t="s">
        <v>580</v>
      </c>
      <c r="B790" s="12" t="s">
        <v>587</v>
      </c>
      <c r="C790" s="13">
        <v>2261.2137000000002</v>
      </c>
      <c r="D790" s="13">
        <v>1915.6886999999999</v>
      </c>
      <c r="E790" s="13">
        <v>345.52500000000003</v>
      </c>
      <c r="F790" s="13">
        <v>0</v>
      </c>
    </row>
    <row r="791" spans="1:6" x14ac:dyDescent="0.35">
      <c r="A791" s="12" t="s">
        <v>580</v>
      </c>
      <c r="B791" s="12" t="s">
        <v>857</v>
      </c>
      <c r="C791" s="14"/>
      <c r="D791" s="14"/>
      <c r="E791" s="14"/>
      <c r="F791" s="14"/>
    </row>
    <row r="792" spans="1:6" x14ac:dyDescent="0.35">
      <c r="A792" s="12" t="s">
        <v>580</v>
      </c>
      <c r="B792" s="12" t="s">
        <v>588</v>
      </c>
      <c r="C792" s="13">
        <v>93.160530000000008</v>
      </c>
      <c r="D792" s="13">
        <v>93.160530000000008</v>
      </c>
      <c r="E792" s="13">
        <v>0</v>
      </c>
      <c r="F792" s="13">
        <v>0</v>
      </c>
    </row>
    <row r="793" spans="1:6" x14ac:dyDescent="0.35">
      <c r="A793" s="12" t="s">
        <v>580</v>
      </c>
      <c r="B793" s="12" t="s">
        <v>589</v>
      </c>
      <c r="C793" s="13">
        <v>27549.890707000006</v>
      </c>
      <c r="D793" s="13">
        <v>19012.924769999998</v>
      </c>
      <c r="E793" s="13">
        <v>8536.3184000000001</v>
      </c>
      <c r="F793" s="13">
        <v>0.64753699999999992</v>
      </c>
    </row>
    <row r="794" spans="1:6" x14ac:dyDescent="0.35">
      <c r="A794" s="12" t="s">
        <v>580</v>
      </c>
      <c r="B794" s="12" t="s">
        <v>590</v>
      </c>
      <c r="C794" s="13">
        <v>6506.1694219999999</v>
      </c>
      <c r="D794" s="13">
        <v>3458.2858220000003</v>
      </c>
      <c r="E794" s="13">
        <v>3047.8835999999997</v>
      </c>
      <c r="F794" s="13">
        <v>0</v>
      </c>
    </row>
    <row r="795" spans="1:6" x14ac:dyDescent="0.35">
      <c r="A795" s="12" t="s">
        <v>580</v>
      </c>
      <c r="B795" s="12" t="s">
        <v>591</v>
      </c>
      <c r="C795" s="13">
        <v>1235.1959500000003</v>
      </c>
      <c r="D795" s="13">
        <v>554.86755000000005</v>
      </c>
      <c r="E795" s="13">
        <v>0</v>
      </c>
      <c r="F795" s="13">
        <v>680.3284000000001</v>
      </c>
    </row>
    <row r="796" spans="1:6" x14ac:dyDescent="0.35">
      <c r="A796" s="12" t="s">
        <v>580</v>
      </c>
      <c r="B796" s="12" t="s">
        <v>592</v>
      </c>
      <c r="C796" s="13">
        <v>0</v>
      </c>
      <c r="D796" s="13">
        <v>0</v>
      </c>
      <c r="E796" s="13">
        <v>0</v>
      </c>
      <c r="F796" s="13">
        <v>0</v>
      </c>
    </row>
    <row r="797" spans="1:6" x14ac:dyDescent="0.35">
      <c r="A797" s="12" t="s">
        <v>580</v>
      </c>
      <c r="B797" s="12" t="s">
        <v>593</v>
      </c>
      <c r="C797" s="13">
        <v>15556.624629999998</v>
      </c>
      <c r="D797" s="13">
        <v>4787.6904299999987</v>
      </c>
      <c r="E797" s="13">
        <v>10286.588399999999</v>
      </c>
      <c r="F797" s="13">
        <v>482.3458</v>
      </c>
    </row>
    <row r="798" spans="1:6" x14ac:dyDescent="0.35">
      <c r="A798" s="12" t="s">
        <v>580</v>
      </c>
      <c r="B798" s="12" t="s">
        <v>594</v>
      </c>
      <c r="C798" s="13">
        <v>28009.569000000007</v>
      </c>
      <c r="D798" s="13">
        <v>20774.072580000007</v>
      </c>
      <c r="E798" s="13">
        <v>7148.3474200000001</v>
      </c>
      <c r="F798" s="13">
        <v>87.149000000000001</v>
      </c>
    </row>
    <row r="799" spans="1:6" x14ac:dyDescent="0.35">
      <c r="A799" s="12" t="s">
        <v>580</v>
      </c>
      <c r="B799" s="12" t="s">
        <v>595</v>
      </c>
      <c r="C799" s="13">
        <v>3875.0566659999995</v>
      </c>
      <c r="D799" s="13">
        <v>2783.6119859999999</v>
      </c>
      <c r="E799" s="13">
        <v>1082.645</v>
      </c>
      <c r="F799" s="13">
        <v>8.7996800000000004</v>
      </c>
    </row>
    <row r="800" spans="1:6" x14ac:dyDescent="0.35">
      <c r="A800" s="12" t="s">
        <v>580</v>
      </c>
      <c r="B800" s="12" t="s">
        <v>596</v>
      </c>
      <c r="C800" s="13">
        <v>9083.8110990000005</v>
      </c>
      <c r="D800" s="13">
        <v>4146.2919679999995</v>
      </c>
      <c r="E800" s="13">
        <v>4931.7550000000001</v>
      </c>
      <c r="F800" s="13">
        <v>5.7641309999999999</v>
      </c>
    </row>
    <row r="801" spans="1:6" ht="29" x14ac:dyDescent="0.35">
      <c r="A801" s="12" t="s">
        <v>580</v>
      </c>
      <c r="B801" s="12" t="s">
        <v>811</v>
      </c>
      <c r="C801" s="13">
        <v>3174.3890000000001</v>
      </c>
      <c r="D801" s="13">
        <v>0</v>
      </c>
      <c r="E801" s="13">
        <v>1458.6129999999998</v>
      </c>
      <c r="F801" s="13">
        <v>1715.7760000000001</v>
      </c>
    </row>
    <row r="802" spans="1:6" ht="29" x14ac:dyDescent="0.35">
      <c r="A802" s="12" t="s">
        <v>580</v>
      </c>
      <c r="B802" s="12" t="s">
        <v>597</v>
      </c>
      <c r="C802" s="13">
        <v>5245.7638899999993</v>
      </c>
      <c r="D802" s="13">
        <v>773.78361000000007</v>
      </c>
      <c r="E802" s="13">
        <v>63.793999999999997</v>
      </c>
      <c r="F802" s="13">
        <v>4408.1862799999999</v>
      </c>
    </row>
    <row r="803" spans="1:6" x14ac:dyDescent="0.35">
      <c r="A803" s="12" t="s">
        <v>580</v>
      </c>
      <c r="B803" s="12" t="s">
        <v>598</v>
      </c>
      <c r="C803" s="13">
        <v>8577.2606099999975</v>
      </c>
      <c r="D803" s="13">
        <v>4697.0244999999995</v>
      </c>
      <c r="E803" s="13">
        <v>1013.5400000000001</v>
      </c>
      <c r="F803" s="13">
        <v>2866.6961100000003</v>
      </c>
    </row>
    <row r="804" spans="1:6" x14ac:dyDescent="0.35">
      <c r="A804" s="12" t="s">
        <v>580</v>
      </c>
      <c r="B804" s="12" t="s">
        <v>599</v>
      </c>
      <c r="C804" s="13">
        <v>1603.5225970000001</v>
      </c>
      <c r="D804" s="13">
        <v>1603.5225970000001</v>
      </c>
      <c r="E804" s="13">
        <v>0</v>
      </c>
      <c r="F804" s="13">
        <v>0</v>
      </c>
    </row>
    <row r="805" spans="1:6" x14ac:dyDescent="0.35">
      <c r="A805" s="12" t="s">
        <v>580</v>
      </c>
      <c r="B805" s="12" t="s">
        <v>600</v>
      </c>
      <c r="C805" s="13">
        <v>332.80949999999996</v>
      </c>
      <c r="D805" s="13">
        <v>0</v>
      </c>
      <c r="E805" s="13">
        <v>332.80949999999996</v>
      </c>
      <c r="F805" s="13">
        <v>0</v>
      </c>
    </row>
    <row r="806" spans="1:6" x14ac:dyDescent="0.35">
      <c r="A806" s="12" t="s">
        <v>580</v>
      </c>
      <c r="B806" s="12" t="s">
        <v>601</v>
      </c>
      <c r="C806" s="13">
        <v>9673.6049419999999</v>
      </c>
      <c r="D806" s="13">
        <v>8160.235937999998</v>
      </c>
      <c r="E806" s="13">
        <v>1293.4869999999999</v>
      </c>
      <c r="F806" s="13">
        <v>219.88200399999999</v>
      </c>
    </row>
    <row r="807" spans="1:6" x14ac:dyDescent="0.35">
      <c r="A807" s="12" t="s">
        <v>580</v>
      </c>
      <c r="B807" s="12" t="s">
        <v>969</v>
      </c>
      <c r="C807" s="13">
        <v>59528.355722</v>
      </c>
      <c r="D807" s="13">
        <v>35962.269822000017</v>
      </c>
      <c r="E807" s="13">
        <v>22387.606099999997</v>
      </c>
      <c r="F807" s="13">
        <v>1178.4798000000001</v>
      </c>
    </row>
    <row r="808" spans="1:6" x14ac:dyDescent="0.35">
      <c r="A808" s="12" t="s">
        <v>602</v>
      </c>
      <c r="B808" s="12" t="s">
        <v>603</v>
      </c>
      <c r="C808" s="13">
        <v>39257.505462000001</v>
      </c>
      <c r="D808" s="13">
        <v>3661.5414620000001</v>
      </c>
      <c r="E808" s="13">
        <v>22223.004000000001</v>
      </c>
      <c r="F808" s="13">
        <v>13372.96</v>
      </c>
    </row>
    <row r="809" spans="1:6" x14ac:dyDescent="0.35">
      <c r="A809" s="12" t="s">
        <v>602</v>
      </c>
      <c r="B809" s="12" t="s">
        <v>604</v>
      </c>
      <c r="C809" s="13">
        <v>41222.447829999997</v>
      </c>
      <c r="D809" s="13">
        <v>9881.2186500000007</v>
      </c>
      <c r="E809" s="13">
        <v>18220.589179999999</v>
      </c>
      <c r="F809" s="13">
        <v>13120.64</v>
      </c>
    </row>
    <row r="810" spans="1:6" x14ac:dyDescent="0.35">
      <c r="A810" s="12" t="s">
        <v>602</v>
      </c>
      <c r="B810" s="12" t="s">
        <v>605</v>
      </c>
      <c r="C810" s="13">
        <v>3115.5348964999998</v>
      </c>
      <c r="D810" s="13">
        <v>3114.8511364999999</v>
      </c>
      <c r="E810" s="13">
        <v>0</v>
      </c>
      <c r="F810" s="13">
        <v>0.68375999999999992</v>
      </c>
    </row>
    <row r="811" spans="1:6" x14ac:dyDescent="0.35">
      <c r="A811" s="12" t="s">
        <v>602</v>
      </c>
      <c r="B811" s="12" t="s">
        <v>606</v>
      </c>
      <c r="C811" s="13">
        <v>3904.4140594999999</v>
      </c>
      <c r="D811" s="13">
        <v>3904.4140594999999</v>
      </c>
      <c r="E811" s="13">
        <v>0</v>
      </c>
      <c r="F811" s="13">
        <v>0</v>
      </c>
    </row>
    <row r="812" spans="1:6" x14ac:dyDescent="0.35">
      <c r="A812" s="12" t="s">
        <v>602</v>
      </c>
      <c r="B812" s="12" t="s">
        <v>607</v>
      </c>
      <c r="C812" s="13">
        <v>20507.147989500005</v>
      </c>
      <c r="D812" s="13">
        <v>9745.8757294999996</v>
      </c>
      <c r="E812" s="13">
        <v>10328.291139999999</v>
      </c>
      <c r="F812" s="13">
        <v>432.98111999999998</v>
      </c>
    </row>
    <row r="813" spans="1:6" x14ac:dyDescent="0.35">
      <c r="A813" s="12" t="s">
        <v>602</v>
      </c>
      <c r="B813" s="12" t="s">
        <v>608</v>
      </c>
      <c r="C813" s="13">
        <v>34743.835821999994</v>
      </c>
      <c r="D813" s="13">
        <v>3261.4915220000003</v>
      </c>
      <c r="E813" s="13">
        <v>17796.5075</v>
      </c>
      <c r="F813" s="13">
        <v>13685.836799999999</v>
      </c>
    </row>
    <row r="814" spans="1:6" x14ac:dyDescent="0.35">
      <c r="A814" s="12" t="s">
        <v>602</v>
      </c>
      <c r="B814" s="12" t="s">
        <v>609</v>
      </c>
      <c r="C814" s="13">
        <v>47915.507185000002</v>
      </c>
      <c r="D814" s="13">
        <v>4016.5927900000002</v>
      </c>
      <c r="E814" s="13">
        <v>28662.842700000001</v>
      </c>
      <c r="F814" s="13">
        <v>15236.071695000001</v>
      </c>
    </row>
    <row r="815" spans="1:6" x14ac:dyDescent="0.35">
      <c r="A815" s="12" t="s">
        <v>602</v>
      </c>
      <c r="B815" s="12" t="s">
        <v>733</v>
      </c>
      <c r="C815" s="13">
        <v>61394.436689499998</v>
      </c>
      <c r="D815" s="13">
        <v>11493.013489500005</v>
      </c>
      <c r="E815" s="13">
        <v>33853.871199999994</v>
      </c>
      <c r="F815" s="13">
        <v>16047.552</v>
      </c>
    </row>
    <row r="816" spans="1:6" x14ac:dyDescent="0.35">
      <c r="A816" s="12" t="s">
        <v>602</v>
      </c>
      <c r="B816" s="12" t="s">
        <v>735</v>
      </c>
      <c r="C816" s="13">
        <v>11723.973121999998</v>
      </c>
      <c r="D816" s="13">
        <v>9751.2885219999971</v>
      </c>
      <c r="E816" s="13">
        <v>1202.4559999999999</v>
      </c>
      <c r="F816" s="13">
        <v>770.22860000000003</v>
      </c>
    </row>
    <row r="817" spans="1:6" x14ac:dyDescent="0.35">
      <c r="A817" s="12" t="s">
        <v>602</v>
      </c>
      <c r="B817" s="12" t="s">
        <v>610</v>
      </c>
      <c r="C817" s="13">
        <v>85105.111591999987</v>
      </c>
      <c r="D817" s="13">
        <v>17128.209931999998</v>
      </c>
      <c r="E817" s="13">
        <v>60708.435720000009</v>
      </c>
      <c r="F817" s="13">
        <v>7268.46594</v>
      </c>
    </row>
    <row r="818" spans="1:6" x14ac:dyDescent="0.35">
      <c r="A818" s="12" t="s">
        <v>602</v>
      </c>
      <c r="B818" s="12" t="s">
        <v>812</v>
      </c>
      <c r="C818" s="13">
        <v>56786.804086000004</v>
      </c>
      <c r="D818" s="13">
        <v>8973.3802860000014</v>
      </c>
      <c r="E818" s="13">
        <v>30453.807799999999</v>
      </c>
      <c r="F818" s="13">
        <v>17359.616000000002</v>
      </c>
    </row>
    <row r="819" spans="1:6" x14ac:dyDescent="0.35">
      <c r="A819" s="12" t="s">
        <v>602</v>
      </c>
      <c r="B819" s="12" t="s">
        <v>970</v>
      </c>
      <c r="C819" s="13">
        <v>147767.36507800003</v>
      </c>
      <c r="D819" s="13">
        <v>21133.001344</v>
      </c>
      <c r="E819" s="13">
        <v>83672.54383000001</v>
      </c>
      <c r="F819" s="13">
        <v>42961.819903999996</v>
      </c>
    </row>
    <row r="820" spans="1:6" x14ac:dyDescent="0.35">
      <c r="A820" s="12" t="s">
        <v>602</v>
      </c>
      <c r="B820" s="12" t="s">
        <v>611</v>
      </c>
      <c r="C820" s="13">
        <v>30060.481410000004</v>
      </c>
      <c r="D820" s="13">
        <v>9137.8838100000012</v>
      </c>
      <c r="E820" s="13">
        <v>20922.597599999997</v>
      </c>
      <c r="F820" s="13">
        <v>0</v>
      </c>
    </row>
    <row r="821" spans="1:6" ht="29" x14ac:dyDescent="0.35">
      <c r="A821" s="12" t="s">
        <v>602</v>
      </c>
      <c r="B821" s="12" t="s">
        <v>612</v>
      </c>
      <c r="C821" s="13">
        <v>782.46660700000007</v>
      </c>
      <c r="D821" s="13">
        <v>570.76660700000014</v>
      </c>
      <c r="E821" s="13">
        <v>211.7</v>
      </c>
      <c r="F821" s="13">
        <v>0</v>
      </c>
    </row>
    <row r="822" spans="1:6" x14ac:dyDescent="0.35">
      <c r="A822" s="12" t="s">
        <v>602</v>
      </c>
      <c r="B822" s="12" t="s">
        <v>613</v>
      </c>
      <c r="C822" s="13">
        <v>45600.264419999992</v>
      </c>
      <c r="D822" s="13">
        <v>8882.4237000000012</v>
      </c>
      <c r="E822" s="13">
        <v>20855.530719999999</v>
      </c>
      <c r="F822" s="13">
        <v>15862.310000000001</v>
      </c>
    </row>
    <row r="823" spans="1:6" x14ac:dyDescent="0.35">
      <c r="A823" s="12" t="s">
        <v>614</v>
      </c>
      <c r="B823" s="12" t="s">
        <v>615</v>
      </c>
      <c r="C823" s="13">
        <v>571.97919999999999</v>
      </c>
      <c r="D823" s="13">
        <v>0</v>
      </c>
      <c r="E823" s="13">
        <v>0</v>
      </c>
      <c r="F823" s="13">
        <v>571.97919999999999</v>
      </c>
    </row>
    <row r="824" spans="1:6" x14ac:dyDescent="0.35">
      <c r="A824" s="12" t="s">
        <v>614</v>
      </c>
      <c r="B824" s="12" t="s">
        <v>616</v>
      </c>
      <c r="C824" s="13">
        <v>7849.6580000000004</v>
      </c>
      <c r="D824" s="13">
        <v>66.975999999999999</v>
      </c>
      <c r="E824" s="13">
        <v>1058.5</v>
      </c>
      <c r="F824" s="13">
        <v>6724.1820000000007</v>
      </c>
    </row>
    <row r="825" spans="1:6" x14ac:dyDescent="0.35">
      <c r="A825" s="12" t="s">
        <v>614</v>
      </c>
      <c r="B825" s="12" t="s">
        <v>813</v>
      </c>
      <c r="C825" s="13">
        <v>26653.744366000003</v>
      </c>
      <c r="D825" s="13">
        <v>696.37468200000001</v>
      </c>
      <c r="E825" s="13">
        <v>7291.0499999999993</v>
      </c>
      <c r="F825" s="13">
        <v>18666.319684000002</v>
      </c>
    </row>
    <row r="826" spans="1:6" x14ac:dyDescent="0.35">
      <c r="A826" s="12" t="s">
        <v>614</v>
      </c>
      <c r="B826" s="12" t="s">
        <v>617</v>
      </c>
      <c r="C826" s="13">
        <v>86.857200000000006</v>
      </c>
      <c r="D826" s="13">
        <v>86.857200000000006</v>
      </c>
      <c r="E826" s="13">
        <v>0</v>
      </c>
      <c r="F826" s="13">
        <v>0</v>
      </c>
    </row>
    <row r="827" spans="1:6" x14ac:dyDescent="0.35">
      <c r="A827" s="12" t="s">
        <v>614</v>
      </c>
      <c r="B827" s="12" t="s">
        <v>858</v>
      </c>
      <c r="C827" s="14"/>
      <c r="D827" s="14"/>
      <c r="E827" s="14"/>
      <c r="F827" s="14"/>
    </row>
    <row r="828" spans="1:6" x14ac:dyDescent="0.35">
      <c r="A828" s="12" t="s">
        <v>614</v>
      </c>
      <c r="B828" s="12" t="s">
        <v>618</v>
      </c>
      <c r="C828" s="13">
        <v>211.19232</v>
      </c>
      <c r="D828" s="13">
        <v>0</v>
      </c>
      <c r="E828" s="13">
        <v>0</v>
      </c>
      <c r="F828" s="13">
        <v>211.19232</v>
      </c>
    </row>
    <row r="829" spans="1:6" x14ac:dyDescent="0.35">
      <c r="A829" s="12" t="s">
        <v>614</v>
      </c>
      <c r="B829" s="12" t="s">
        <v>859</v>
      </c>
      <c r="C829" s="14"/>
      <c r="D829" s="14"/>
      <c r="E829" s="14"/>
      <c r="F829" s="14"/>
    </row>
    <row r="830" spans="1:6" x14ac:dyDescent="0.35">
      <c r="A830" s="12" t="s">
        <v>614</v>
      </c>
      <c r="B830" s="12" t="s">
        <v>860</v>
      </c>
      <c r="C830" s="14"/>
      <c r="D830" s="14"/>
      <c r="E830" s="14"/>
      <c r="F830" s="14"/>
    </row>
    <row r="831" spans="1:6" x14ac:dyDescent="0.35">
      <c r="A831" s="12" t="s">
        <v>614</v>
      </c>
      <c r="B831" s="12" t="s">
        <v>619</v>
      </c>
      <c r="C831" s="13">
        <v>29163.628384</v>
      </c>
      <c r="D831" s="13">
        <v>5.7558599999999993</v>
      </c>
      <c r="E831" s="13">
        <v>0</v>
      </c>
      <c r="F831" s="13">
        <v>29157.872523999999</v>
      </c>
    </row>
    <row r="832" spans="1:6" x14ac:dyDescent="0.35">
      <c r="A832" s="12" t="s">
        <v>614</v>
      </c>
      <c r="B832" s="12" t="s">
        <v>620</v>
      </c>
      <c r="C832" s="13">
        <v>4691.92</v>
      </c>
      <c r="D832" s="13">
        <v>0</v>
      </c>
      <c r="E832" s="13">
        <v>0</v>
      </c>
      <c r="F832" s="13">
        <v>4691.92</v>
      </c>
    </row>
    <row r="833" spans="1:6" x14ac:dyDescent="0.35">
      <c r="A833" s="12" t="s">
        <v>614</v>
      </c>
      <c r="B833" s="12" t="s">
        <v>814</v>
      </c>
      <c r="C833" s="13">
        <v>2077.6261</v>
      </c>
      <c r="D833" s="13">
        <v>59.066099999999999</v>
      </c>
      <c r="E833" s="13">
        <v>0</v>
      </c>
      <c r="F833" s="13">
        <v>2018.56</v>
      </c>
    </row>
    <row r="834" spans="1:6" x14ac:dyDescent="0.35">
      <c r="A834" s="12" t="s">
        <v>614</v>
      </c>
      <c r="B834" s="12" t="s">
        <v>621</v>
      </c>
      <c r="C834" s="13">
        <v>1726.3232</v>
      </c>
      <c r="D834" s="13">
        <v>83.72</v>
      </c>
      <c r="E834" s="13">
        <v>0</v>
      </c>
      <c r="F834" s="13">
        <v>1642.6032</v>
      </c>
    </row>
    <row r="835" spans="1:6" x14ac:dyDescent="0.35">
      <c r="A835" s="12" t="s">
        <v>614</v>
      </c>
      <c r="B835" s="12" t="s">
        <v>622</v>
      </c>
      <c r="C835" s="13">
        <v>113.75055</v>
      </c>
      <c r="D835" s="13">
        <v>20.820999999999998</v>
      </c>
      <c r="E835" s="13">
        <v>0</v>
      </c>
      <c r="F835" s="13">
        <v>92.929550000000006</v>
      </c>
    </row>
    <row r="836" spans="1:6" x14ac:dyDescent="0.35">
      <c r="A836" s="12" t="s">
        <v>614</v>
      </c>
      <c r="B836" s="12" t="s">
        <v>971</v>
      </c>
      <c r="C836" s="13">
        <v>20290.322247999997</v>
      </c>
      <c r="D836" s="13">
        <v>83.72</v>
      </c>
      <c r="E836" s="13">
        <v>0</v>
      </c>
      <c r="F836" s="13">
        <v>20206.602247999996</v>
      </c>
    </row>
    <row r="837" spans="1:6" x14ac:dyDescent="0.35">
      <c r="A837" s="12" t="s">
        <v>614</v>
      </c>
      <c r="B837" s="12" t="s">
        <v>815</v>
      </c>
      <c r="C837" s="13">
        <v>1031.8935799999999</v>
      </c>
      <c r="D837" s="13">
        <v>22.613579999999999</v>
      </c>
      <c r="E837" s="13">
        <v>0</v>
      </c>
      <c r="F837" s="13">
        <v>1009.28</v>
      </c>
    </row>
    <row r="838" spans="1:6" x14ac:dyDescent="0.35">
      <c r="A838" s="12" t="s">
        <v>614</v>
      </c>
      <c r="B838" s="12" t="s">
        <v>623</v>
      </c>
      <c r="C838" s="13">
        <v>5676.2664999999997</v>
      </c>
      <c r="D838" s="13">
        <v>1846.6</v>
      </c>
      <c r="E838" s="13">
        <v>0</v>
      </c>
      <c r="F838" s="13">
        <v>3829.6664999999998</v>
      </c>
    </row>
    <row r="839" spans="1:6" x14ac:dyDescent="0.35">
      <c r="A839" s="12" t="s">
        <v>614</v>
      </c>
      <c r="B839" s="12" t="s">
        <v>624</v>
      </c>
      <c r="C839" s="13">
        <v>6319.9755399999985</v>
      </c>
      <c r="D839" s="13">
        <v>2089.7712999999999</v>
      </c>
      <c r="E839" s="13">
        <v>2514.4282399999997</v>
      </c>
      <c r="F839" s="13">
        <v>1715.7760000000001</v>
      </c>
    </row>
    <row r="840" spans="1:6" x14ac:dyDescent="0.35">
      <c r="A840" s="12" t="s">
        <v>614</v>
      </c>
      <c r="B840" s="12" t="s">
        <v>625</v>
      </c>
      <c r="C840" s="13">
        <v>239.42014</v>
      </c>
      <c r="D840" s="13">
        <v>239.42014</v>
      </c>
      <c r="E840" s="13">
        <v>0</v>
      </c>
      <c r="F840" s="13">
        <v>0</v>
      </c>
    </row>
    <row r="841" spans="1:6" x14ac:dyDescent="0.35">
      <c r="A841" s="12" t="s">
        <v>614</v>
      </c>
      <c r="B841" s="12" t="s">
        <v>626</v>
      </c>
      <c r="C841" s="13">
        <v>258.33600000000001</v>
      </c>
      <c r="D841" s="13">
        <v>258.33600000000001</v>
      </c>
      <c r="E841" s="13">
        <v>0</v>
      </c>
      <c r="F841" s="13">
        <v>0</v>
      </c>
    </row>
    <row r="842" spans="1:6" x14ac:dyDescent="0.35">
      <c r="A842" s="12" t="s">
        <v>614</v>
      </c>
      <c r="B842" s="12" t="s">
        <v>816</v>
      </c>
      <c r="C842" s="13">
        <v>5927.1360000000004</v>
      </c>
      <c r="D842" s="13">
        <v>3202.0800000000004</v>
      </c>
      <c r="E842" s="13">
        <v>0</v>
      </c>
      <c r="F842" s="13">
        <v>2725.056</v>
      </c>
    </row>
    <row r="843" spans="1:6" x14ac:dyDescent="0.35">
      <c r="A843" s="12" t="s">
        <v>614</v>
      </c>
      <c r="B843" s="12" t="s">
        <v>627</v>
      </c>
      <c r="C843" s="13">
        <v>8492.3065260000003</v>
      </c>
      <c r="D843" s="13">
        <v>20.017205999999998</v>
      </c>
      <c r="E843" s="13">
        <v>0</v>
      </c>
      <c r="F843" s="13">
        <v>8472.2893199999999</v>
      </c>
    </row>
    <row r="844" spans="1:6" x14ac:dyDescent="0.35">
      <c r="A844" s="12" t="s">
        <v>614</v>
      </c>
      <c r="B844" s="12" t="s">
        <v>628</v>
      </c>
      <c r="C844" s="13">
        <v>5051.5590080000002</v>
      </c>
      <c r="D844" s="13">
        <v>1106.6044999999999</v>
      </c>
      <c r="E844" s="13">
        <v>0</v>
      </c>
      <c r="F844" s="13">
        <v>3944.9545080000003</v>
      </c>
    </row>
    <row r="845" spans="1:6" x14ac:dyDescent="0.35">
      <c r="A845" s="12" t="s">
        <v>629</v>
      </c>
      <c r="B845" s="12" t="s">
        <v>630</v>
      </c>
      <c r="C845" s="13">
        <v>20181.373874000001</v>
      </c>
      <c r="D845" s="13">
        <v>2828.3281739999993</v>
      </c>
      <c r="E845" s="13">
        <v>10110.791999999998</v>
      </c>
      <c r="F845" s="13">
        <v>7242.2537000000011</v>
      </c>
    </row>
    <row r="846" spans="1:6" x14ac:dyDescent="0.35">
      <c r="A846" s="12" t="s">
        <v>629</v>
      </c>
      <c r="B846" s="12" t="s">
        <v>631</v>
      </c>
      <c r="C846" s="13">
        <v>92218.75156199999</v>
      </c>
      <c r="D846" s="13">
        <v>3935.2898699999996</v>
      </c>
      <c r="E846" s="13">
        <v>26589.026999999998</v>
      </c>
      <c r="F846" s="13">
        <v>61694.434692000003</v>
      </c>
    </row>
    <row r="847" spans="1:6" x14ac:dyDescent="0.35">
      <c r="A847" s="12" t="s">
        <v>629</v>
      </c>
      <c r="B847" s="12" t="s">
        <v>632</v>
      </c>
      <c r="C847" s="13">
        <v>12947.741665999998</v>
      </c>
      <c r="D847" s="13">
        <v>2546.9466659999998</v>
      </c>
      <c r="E847" s="13">
        <v>824.65300000000002</v>
      </c>
      <c r="F847" s="13">
        <v>9576.1419999999998</v>
      </c>
    </row>
    <row r="848" spans="1:6" x14ac:dyDescent="0.35">
      <c r="A848" s="12" t="s">
        <v>629</v>
      </c>
      <c r="B848" s="12" t="s">
        <v>633</v>
      </c>
      <c r="C848" s="13">
        <v>6648.2357899999997</v>
      </c>
      <c r="D848" s="13">
        <v>0</v>
      </c>
      <c r="E848" s="13">
        <v>6167.7844999999998</v>
      </c>
      <c r="F848" s="13">
        <v>480.45128999999997</v>
      </c>
    </row>
    <row r="849" spans="1:6" x14ac:dyDescent="0.35">
      <c r="A849" s="12" t="s">
        <v>629</v>
      </c>
      <c r="B849" s="12" t="s">
        <v>634</v>
      </c>
      <c r="C849" s="13">
        <v>9135.5358000000015</v>
      </c>
      <c r="D849" s="13">
        <v>1049.9168</v>
      </c>
      <c r="E849" s="13">
        <v>2541.3990000000003</v>
      </c>
      <c r="F849" s="13">
        <v>5544.2200000000012</v>
      </c>
    </row>
    <row r="850" spans="1:6" x14ac:dyDescent="0.35">
      <c r="A850" s="12" t="s">
        <v>629</v>
      </c>
      <c r="B850" s="12" t="s">
        <v>635</v>
      </c>
      <c r="C850" s="13">
        <v>681.7770720000002</v>
      </c>
      <c r="D850" s="13">
        <v>681.7770720000002</v>
      </c>
      <c r="E850" s="13">
        <v>0</v>
      </c>
      <c r="F850" s="13">
        <v>0</v>
      </c>
    </row>
    <row r="851" spans="1:6" x14ac:dyDescent="0.35">
      <c r="A851" s="12" t="s">
        <v>629</v>
      </c>
      <c r="B851" s="12" t="s">
        <v>636</v>
      </c>
      <c r="C851" s="13">
        <v>45697.440642000001</v>
      </c>
      <c r="D851" s="13">
        <v>2561.3087019999994</v>
      </c>
      <c r="E851" s="13">
        <v>19591.904939999997</v>
      </c>
      <c r="F851" s="13">
        <v>23544.226999999999</v>
      </c>
    </row>
    <row r="852" spans="1:6" x14ac:dyDescent="0.35">
      <c r="A852" s="12" t="s">
        <v>629</v>
      </c>
      <c r="B852" s="12" t="s">
        <v>637</v>
      </c>
      <c r="C852" s="13">
        <v>63853.917560000002</v>
      </c>
      <c r="D852" s="13">
        <v>4128.6540660000001</v>
      </c>
      <c r="E852" s="13">
        <v>21660.890649999998</v>
      </c>
      <c r="F852" s="13">
        <v>38064.37284399999</v>
      </c>
    </row>
    <row r="853" spans="1:6" x14ac:dyDescent="0.35">
      <c r="A853" s="12" t="s">
        <v>629</v>
      </c>
      <c r="B853" s="12" t="s">
        <v>638</v>
      </c>
      <c r="C853" s="13">
        <v>16274.093831999999</v>
      </c>
      <c r="D853" s="13">
        <v>247.74433199999999</v>
      </c>
      <c r="E853" s="13">
        <v>4719.8184999999994</v>
      </c>
      <c r="F853" s="13">
        <v>11306.530999999999</v>
      </c>
    </row>
    <row r="854" spans="1:6" x14ac:dyDescent="0.35">
      <c r="A854" s="12" t="s">
        <v>629</v>
      </c>
      <c r="B854" s="12" t="s">
        <v>639</v>
      </c>
      <c r="C854" s="13">
        <v>10598.4925064</v>
      </c>
      <c r="D854" s="13">
        <v>0</v>
      </c>
      <c r="E854" s="13">
        <v>2959.9975000000004</v>
      </c>
      <c r="F854" s="13">
        <v>7638.4950063999995</v>
      </c>
    </row>
    <row r="855" spans="1:6" x14ac:dyDescent="0.35">
      <c r="A855" s="12" t="s">
        <v>629</v>
      </c>
      <c r="B855" s="12" t="s">
        <v>640</v>
      </c>
      <c r="C855" s="13">
        <v>9995.9295000000002</v>
      </c>
      <c r="D855" s="13">
        <v>678.83979999999997</v>
      </c>
      <c r="E855" s="13">
        <v>0</v>
      </c>
      <c r="F855" s="13">
        <v>9317.0897000000004</v>
      </c>
    </row>
    <row r="856" spans="1:6" x14ac:dyDescent="0.35">
      <c r="A856" s="12" t="s">
        <v>629</v>
      </c>
      <c r="B856" s="12" t="s">
        <v>641</v>
      </c>
      <c r="C856" s="13">
        <v>23601.939259999999</v>
      </c>
      <c r="D856" s="13">
        <v>453.54095999999998</v>
      </c>
      <c r="E856" s="13">
        <v>0</v>
      </c>
      <c r="F856" s="13">
        <v>23148.398300000001</v>
      </c>
    </row>
    <row r="857" spans="1:6" x14ac:dyDescent="0.35">
      <c r="A857" s="12" t="s">
        <v>642</v>
      </c>
      <c r="B857" s="12" t="s">
        <v>643</v>
      </c>
      <c r="C857" s="13">
        <v>182039.96751899991</v>
      </c>
      <c r="D857" s="13">
        <v>18126.810324000002</v>
      </c>
      <c r="E857" s="13">
        <v>126066.41080999999</v>
      </c>
      <c r="F857" s="13">
        <v>37846.746384999999</v>
      </c>
    </row>
    <row r="858" spans="1:6" x14ac:dyDescent="0.35">
      <c r="A858" s="12" t="s">
        <v>642</v>
      </c>
      <c r="B858" s="12" t="s">
        <v>644</v>
      </c>
      <c r="C858" s="13">
        <v>36520.556932</v>
      </c>
      <c r="D858" s="13">
        <v>5980.803132</v>
      </c>
      <c r="E858" s="13">
        <v>20364.273799999999</v>
      </c>
      <c r="F858" s="13">
        <v>10175.48</v>
      </c>
    </row>
    <row r="859" spans="1:6" x14ac:dyDescent="0.35">
      <c r="A859" s="12" t="s">
        <v>642</v>
      </c>
      <c r="B859" s="12" t="s">
        <v>645</v>
      </c>
      <c r="C859" s="13">
        <v>53466.923469999987</v>
      </c>
      <c r="D859" s="13">
        <v>11461.742969999999</v>
      </c>
      <c r="E859" s="13">
        <v>25292.334499999997</v>
      </c>
      <c r="F859" s="13">
        <v>16712.845999999998</v>
      </c>
    </row>
    <row r="860" spans="1:6" x14ac:dyDescent="0.35">
      <c r="A860" s="12" t="s">
        <v>642</v>
      </c>
      <c r="B860" s="12" t="s">
        <v>646</v>
      </c>
      <c r="C860" s="13">
        <v>98412.048223999998</v>
      </c>
      <c r="D860" s="13">
        <v>7640.4776500000007</v>
      </c>
      <c r="E860" s="13">
        <v>43501.751169999996</v>
      </c>
      <c r="F860" s="13">
        <v>47269.819403999994</v>
      </c>
    </row>
    <row r="861" spans="1:6" x14ac:dyDescent="0.35">
      <c r="A861" s="12" t="s">
        <v>642</v>
      </c>
      <c r="B861" s="12" t="s">
        <v>817</v>
      </c>
      <c r="C861" s="13">
        <v>49019.936212000001</v>
      </c>
      <c r="D861" s="13">
        <v>3513.5049019999997</v>
      </c>
      <c r="E861" s="13">
        <v>42204.789629999999</v>
      </c>
      <c r="F861" s="13">
        <v>3301.6416799999997</v>
      </c>
    </row>
    <row r="862" spans="1:6" x14ac:dyDescent="0.35">
      <c r="A862" s="12" t="s">
        <v>642</v>
      </c>
      <c r="B862" s="12" t="s">
        <v>647</v>
      </c>
      <c r="C862" s="13">
        <v>14787.0445</v>
      </c>
      <c r="D862" s="13">
        <v>307.44</v>
      </c>
      <c r="E862" s="13">
        <v>2368.2444999999998</v>
      </c>
      <c r="F862" s="13">
        <v>12111.36</v>
      </c>
    </row>
    <row r="863" spans="1:6" x14ac:dyDescent="0.35">
      <c r="A863" s="12" t="s">
        <v>642</v>
      </c>
      <c r="B863" s="12" t="s">
        <v>648</v>
      </c>
      <c r="C863" s="13">
        <v>24769.466257999993</v>
      </c>
      <c r="D863" s="13">
        <v>11542.450257999999</v>
      </c>
      <c r="E863" s="13">
        <v>13227.016</v>
      </c>
      <c r="F863" s="13">
        <v>0</v>
      </c>
    </row>
    <row r="864" spans="1:6" x14ac:dyDescent="0.35">
      <c r="A864" s="12" t="s">
        <v>642</v>
      </c>
      <c r="B864" s="12" t="s">
        <v>972</v>
      </c>
      <c r="C864" s="13">
        <v>20407.557199999999</v>
      </c>
      <c r="D864" s="13">
        <v>0</v>
      </c>
      <c r="E864" s="13">
        <v>11831.880699999998</v>
      </c>
      <c r="F864" s="13">
        <v>8575.6764999999996</v>
      </c>
    </row>
    <row r="865" spans="1:6" x14ac:dyDescent="0.35">
      <c r="A865" s="12" t="s">
        <v>642</v>
      </c>
      <c r="B865" s="12" t="s">
        <v>973</v>
      </c>
      <c r="C865" s="13">
        <v>70305.035219999991</v>
      </c>
      <c r="D865" s="13">
        <v>243.75311999999997</v>
      </c>
      <c r="E865" s="13">
        <v>23406.610499999999</v>
      </c>
      <c r="F865" s="13">
        <v>46654.671600000001</v>
      </c>
    </row>
    <row r="866" spans="1:6" x14ac:dyDescent="0.35">
      <c r="A866" s="12" t="s">
        <v>642</v>
      </c>
      <c r="B866" s="12" t="s">
        <v>649</v>
      </c>
      <c r="C866" s="13">
        <v>4637.1559999999999</v>
      </c>
      <c r="D866" s="13">
        <v>0</v>
      </c>
      <c r="E866" s="13">
        <v>4313.3874999999998</v>
      </c>
      <c r="F866" s="13">
        <v>323.76849999999996</v>
      </c>
    </row>
    <row r="867" spans="1:6" x14ac:dyDescent="0.35">
      <c r="A867" s="12" t="s">
        <v>642</v>
      </c>
      <c r="B867" s="12" t="s">
        <v>818</v>
      </c>
      <c r="C867" s="13">
        <v>19561.09</v>
      </c>
      <c r="D867" s="13">
        <v>0</v>
      </c>
      <c r="E867" s="13">
        <v>12092.418</v>
      </c>
      <c r="F867" s="13">
        <v>7468.6720000000005</v>
      </c>
    </row>
    <row r="868" spans="1:6" x14ac:dyDescent="0.35">
      <c r="A868" s="12" t="s">
        <v>642</v>
      </c>
      <c r="B868" s="12" t="s">
        <v>974</v>
      </c>
      <c r="C868" s="13">
        <v>60900.186937999999</v>
      </c>
      <c r="D868" s="13">
        <v>8379.517890000001</v>
      </c>
      <c r="E868" s="13">
        <v>24082.992000000002</v>
      </c>
      <c r="F868" s="13">
        <v>28437.677047999998</v>
      </c>
    </row>
    <row r="869" spans="1:6" x14ac:dyDescent="0.35">
      <c r="A869" s="12" t="s">
        <v>642</v>
      </c>
      <c r="B869" s="12" t="s">
        <v>650</v>
      </c>
      <c r="C869" s="13">
        <v>30859.456299999998</v>
      </c>
      <c r="D869" s="13">
        <v>3431.2303499999994</v>
      </c>
      <c r="E869" s="13">
        <v>27135.185949999999</v>
      </c>
      <c r="F869" s="13">
        <v>293.03999999999996</v>
      </c>
    </row>
    <row r="870" spans="1:6" x14ac:dyDescent="0.35">
      <c r="A870" s="12" t="s">
        <v>642</v>
      </c>
      <c r="B870" s="12" t="s">
        <v>651</v>
      </c>
      <c r="C870" s="13">
        <v>81235.859668000005</v>
      </c>
      <c r="D870" s="13">
        <v>6695.6641680000012</v>
      </c>
      <c r="E870" s="13">
        <v>74540.195500000016</v>
      </c>
      <c r="F870" s="13">
        <v>0</v>
      </c>
    </row>
    <row r="871" spans="1:6" x14ac:dyDescent="0.35">
      <c r="A871" s="12" t="s">
        <v>642</v>
      </c>
      <c r="B871" s="12" t="s">
        <v>975</v>
      </c>
      <c r="C871" s="13">
        <v>85306.883805999983</v>
      </c>
      <c r="D871" s="13">
        <v>3681.7991659999993</v>
      </c>
      <c r="E871" s="13">
        <v>77789.820639999976</v>
      </c>
      <c r="F871" s="13">
        <v>3835.2640000000001</v>
      </c>
    </row>
    <row r="872" spans="1:6" x14ac:dyDescent="0.35">
      <c r="A872" s="12" t="s">
        <v>642</v>
      </c>
      <c r="B872" s="12" t="s">
        <v>976</v>
      </c>
      <c r="C872" s="13">
        <v>55397.542468</v>
      </c>
      <c r="D872" s="13">
        <v>9729.7992080000004</v>
      </c>
      <c r="E872" s="13">
        <v>30489.287260000005</v>
      </c>
      <c r="F872" s="13">
        <v>15178.455999999998</v>
      </c>
    </row>
    <row r="873" spans="1:6" x14ac:dyDescent="0.35">
      <c r="A873" s="12" t="s">
        <v>642</v>
      </c>
      <c r="B873" s="12" t="s">
        <v>652</v>
      </c>
      <c r="C873" s="13">
        <v>52175.418700000009</v>
      </c>
      <c r="D873" s="13">
        <v>6670.7919999999995</v>
      </c>
      <c r="E873" s="13">
        <v>27916.576699999994</v>
      </c>
      <c r="F873" s="13">
        <v>17588.050000000003</v>
      </c>
    </row>
    <row r="874" spans="1:6" x14ac:dyDescent="0.35">
      <c r="A874" s="12" t="s">
        <v>642</v>
      </c>
      <c r="B874" s="12" t="s">
        <v>653</v>
      </c>
      <c r="C874" s="13">
        <v>1657.6956</v>
      </c>
      <c r="D874" s="13">
        <v>0</v>
      </c>
      <c r="E874" s="13">
        <v>1524.24</v>
      </c>
      <c r="F874" s="13">
        <v>133.4556</v>
      </c>
    </row>
    <row r="875" spans="1:6" x14ac:dyDescent="0.35">
      <c r="A875" s="12" t="s">
        <v>642</v>
      </c>
      <c r="B875" s="12" t="s">
        <v>977</v>
      </c>
      <c r="C875" s="13">
        <v>27309.6891</v>
      </c>
      <c r="D875" s="13">
        <v>2759.0255999999999</v>
      </c>
      <c r="E875" s="13">
        <v>24550.663499999999</v>
      </c>
      <c r="F875" s="13">
        <v>0</v>
      </c>
    </row>
    <row r="876" spans="1:6" x14ac:dyDescent="0.35">
      <c r="A876" s="12" t="s">
        <v>642</v>
      </c>
      <c r="B876" s="12" t="s">
        <v>654</v>
      </c>
      <c r="C876" s="13">
        <v>22984.162549999997</v>
      </c>
      <c r="D876" s="13">
        <v>4113.3795499999997</v>
      </c>
      <c r="E876" s="13">
        <v>10106.558000000001</v>
      </c>
      <c r="F876" s="13">
        <v>8764.2249999999985</v>
      </c>
    </row>
    <row r="877" spans="1:6" x14ac:dyDescent="0.35">
      <c r="A877" s="12" t="s">
        <v>997</v>
      </c>
      <c r="B877" s="12" t="s">
        <v>655</v>
      </c>
      <c r="C877" s="13">
        <v>602.12165500000003</v>
      </c>
      <c r="D877" s="13">
        <v>602.12165500000003</v>
      </c>
      <c r="E877" s="13">
        <v>0</v>
      </c>
      <c r="F877" s="13">
        <v>0</v>
      </c>
    </row>
    <row r="878" spans="1:6" x14ac:dyDescent="0.35">
      <c r="A878" s="12" t="s">
        <v>997</v>
      </c>
      <c r="B878" s="12" t="s">
        <v>656</v>
      </c>
      <c r="C878" s="13">
        <v>42.070429500000003</v>
      </c>
      <c r="D878" s="13">
        <v>42.070429500000003</v>
      </c>
      <c r="E878" s="13">
        <v>0</v>
      </c>
      <c r="F878" s="13">
        <v>0</v>
      </c>
    </row>
    <row r="879" spans="1:6" x14ac:dyDescent="0.35">
      <c r="A879" s="12" t="s">
        <v>997</v>
      </c>
      <c r="B879" s="12" t="s">
        <v>657</v>
      </c>
      <c r="C879" s="13">
        <v>551.42101750000006</v>
      </c>
      <c r="D879" s="13">
        <v>551.42101750000006</v>
      </c>
      <c r="E879" s="13">
        <v>0</v>
      </c>
      <c r="F879" s="13">
        <v>0</v>
      </c>
    </row>
    <row r="880" spans="1:6" x14ac:dyDescent="0.35">
      <c r="A880" s="12" t="s">
        <v>997</v>
      </c>
      <c r="B880" s="12" t="s">
        <v>716</v>
      </c>
      <c r="C880" s="13">
        <v>1776.3461100000002</v>
      </c>
      <c r="D880" s="13">
        <v>1776.3461100000002</v>
      </c>
      <c r="E880" s="13">
        <v>0</v>
      </c>
      <c r="F880" s="13">
        <v>0</v>
      </c>
    </row>
    <row r="881" spans="1:6" x14ac:dyDescent="0.35">
      <c r="A881" s="12" t="s">
        <v>997</v>
      </c>
      <c r="B881" s="12" t="s">
        <v>658</v>
      </c>
      <c r="C881" s="13">
        <v>18.960216000000003</v>
      </c>
      <c r="D881" s="13">
        <v>18.960216000000003</v>
      </c>
      <c r="E881" s="13">
        <v>0</v>
      </c>
      <c r="F881" s="13">
        <v>0</v>
      </c>
    </row>
    <row r="882" spans="1:6" x14ac:dyDescent="0.35">
      <c r="A882" s="12" t="s">
        <v>997</v>
      </c>
      <c r="B882" s="12" t="s">
        <v>659</v>
      </c>
      <c r="C882" s="13">
        <v>4947.4210025000002</v>
      </c>
      <c r="D882" s="13">
        <v>4947.4210025000002</v>
      </c>
      <c r="E882" s="13">
        <v>0</v>
      </c>
      <c r="F882" s="13">
        <v>0</v>
      </c>
    </row>
    <row r="883" spans="1:6" x14ac:dyDescent="0.35">
      <c r="A883" s="12" t="s">
        <v>997</v>
      </c>
      <c r="B883" s="12" t="s">
        <v>660</v>
      </c>
      <c r="C883" s="13">
        <v>5500.9747865000008</v>
      </c>
      <c r="D883" s="13">
        <v>5500.9747865000008</v>
      </c>
      <c r="E883" s="13">
        <v>0</v>
      </c>
      <c r="F883" s="13">
        <v>0</v>
      </c>
    </row>
    <row r="884" spans="1:6" x14ac:dyDescent="0.35">
      <c r="A884" s="12" t="s">
        <v>997</v>
      </c>
      <c r="B884" s="12" t="s">
        <v>661</v>
      </c>
      <c r="C884" s="13">
        <v>8347.1373029999995</v>
      </c>
      <c r="D884" s="13">
        <v>8347.1373029999995</v>
      </c>
      <c r="E884" s="13">
        <v>0</v>
      </c>
      <c r="F884" s="13">
        <v>0</v>
      </c>
    </row>
    <row r="885" spans="1:6" x14ac:dyDescent="0.35">
      <c r="A885" s="12" t="s">
        <v>997</v>
      </c>
      <c r="B885" s="12" t="s">
        <v>662</v>
      </c>
      <c r="C885" s="13">
        <v>331.86016050000006</v>
      </c>
      <c r="D885" s="13">
        <v>331.86016050000006</v>
      </c>
      <c r="E885" s="13">
        <v>0</v>
      </c>
      <c r="F885" s="13">
        <v>0</v>
      </c>
    </row>
    <row r="886" spans="1:6" x14ac:dyDescent="0.35">
      <c r="A886" s="12" t="s">
        <v>663</v>
      </c>
      <c r="B886" s="12" t="s">
        <v>861</v>
      </c>
      <c r="C886" s="14"/>
      <c r="D886" s="14"/>
      <c r="E886" s="14"/>
      <c r="F886" s="14"/>
    </row>
    <row r="887" spans="1:6" x14ac:dyDescent="0.35">
      <c r="A887" s="12" t="s">
        <v>663</v>
      </c>
      <c r="B887" s="12" t="s">
        <v>819</v>
      </c>
      <c r="C887" s="13">
        <v>213.19059999999999</v>
      </c>
      <c r="D887" s="13">
        <v>213.19059999999999</v>
      </c>
      <c r="E887" s="13">
        <v>0</v>
      </c>
      <c r="F887" s="13">
        <v>0</v>
      </c>
    </row>
    <row r="888" spans="1:6" x14ac:dyDescent="0.35">
      <c r="A888" s="12" t="s">
        <v>663</v>
      </c>
      <c r="B888" s="12" t="s">
        <v>820</v>
      </c>
      <c r="C888" s="13">
        <v>6771.2224500000002</v>
      </c>
      <c r="D888" s="13">
        <v>3236.6390500000002</v>
      </c>
      <c r="E888" s="13">
        <v>3534.5834000000004</v>
      </c>
      <c r="F888" s="13">
        <v>0</v>
      </c>
    </row>
    <row r="889" spans="1:6" x14ac:dyDescent="0.35">
      <c r="A889" s="12" t="s">
        <v>663</v>
      </c>
      <c r="B889" s="12" t="s">
        <v>664</v>
      </c>
      <c r="C889" s="13">
        <v>11756.85313</v>
      </c>
      <c r="D889" s="13">
        <v>3634.7484899999999</v>
      </c>
      <c r="E889" s="13">
        <v>0</v>
      </c>
      <c r="F889" s="13">
        <v>8122.1046400000005</v>
      </c>
    </row>
    <row r="890" spans="1:6" x14ac:dyDescent="0.35">
      <c r="A890" s="12" t="s">
        <v>663</v>
      </c>
      <c r="B890" s="12" t="s">
        <v>665</v>
      </c>
      <c r="C890" s="13">
        <v>0</v>
      </c>
      <c r="D890" s="13">
        <v>0</v>
      </c>
      <c r="E890" s="13">
        <v>0</v>
      </c>
      <c r="F890" s="13">
        <v>0</v>
      </c>
    </row>
    <row r="891" spans="1:6" x14ac:dyDescent="0.35">
      <c r="A891" s="12" t="s">
        <v>663</v>
      </c>
      <c r="B891" s="12" t="s">
        <v>666</v>
      </c>
      <c r="C891" s="13">
        <v>1954.8087</v>
      </c>
      <c r="D891" s="13">
        <v>1696.5346999999999</v>
      </c>
      <c r="E891" s="13">
        <v>258.274</v>
      </c>
      <c r="F891" s="13">
        <v>0</v>
      </c>
    </row>
    <row r="892" spans="1:6" x14ac:dyDescent="0.35">
      <c r="A892" s="12" t="s">
        <v>663</v>
      </c>
      <c r="B892" s="12" t="s">
        <v>667</v>
      </c>
      <c r="C892" s="13">
        <v>116.496702</v>
      </c>
      <c r="D892" s="13">
        <v>116.496702</v>
      </c>
      <c r="E892" s="13">
        <v>0</v>
      </c>
      <c r="F892" s="13">
        <v>0</v>
      </c>
    </row>
    <row r="893" spans="1:6" x14ac:dyDescent="0.35">
      <c r="A893" s="12" t="s">
        <v>663</v>
      </c>
      <c r="B893" s="12" t="s">
        <v>668</v>
      </c>
      <c r="C893" s="13">
        <v>1780.229092</v>
      </c>
      <c r="D893" s="13">
        <v>490.97609199999999</v>
      </c>
      <c r="E893" s="13">
        <v>1289.2529999999999</v>
      </c>
      <c r="F893" s="13">
        <v>0</v>
      </c>
    </row>
    <row r="894" spans="1:6" ht="29" x14ac:dyDescent="0.35">
      <c r="A894" s="12" t="s">
        <v>663</v>
      </c>
      <c r="B894" s="12" t="s">
        <v>978</v>
      </c>
      <c r="C894" s="13">
        <v>9308.6052899999977</v>
      </c>
      <c r="D894" s="13">
        <v>4977.9098899999999</v>
      </c>
      <c r="E894" s="13">
        <v>4303.1963999999998</v>
      </c>
      <c r="F894" s="13">
        <v>27.499000000000002</v>
      </c>
    </row>
    <row r="895" spans="1:6" x14ac:dyDescent="0.35">
      <c r="A895" s="12" t="s">
        <v>663</v>
      </c>
      <c r="B895" s="12" t="s">
        <v>821</v>
      </c>
      <c r="C895" s="13">
        <v>5169.6049899999998</v>
      </c>
      <c r="D895" s="13">
        <v>3051.3468899999998</v>
      </c>
      <c r="E895" s="13">
        <v>2118.2581</v>
      </c>
      <c r="F895" s="13">
        <v>0</v>
      </c>
    </row>
    <row r="896" spans="1:6" x14ac:dyDescent="0.35">
      <c r="A896" s="12" t="s">
        <v>663</v>
      </c>
      <c r="B896" s="12" t="s">
        <v>669</v>
      </c>
      <c r="C896" s="13">
        <v>0</v>
      </c>
      <c r="D896" s="13">
        <v>0</v>
      </c>
      <c r="E896" s="13">
        <v>0</v>
      </c>
      <c r="F896" s="13">
        <v>0</v>
      </c>
    </row>
    <row r="897" spans="1:6" x14ac:dyDescent="0.35">
      <c r="A897" s="12" t="s">
        <v>663</v>
      </c>
      <c r="B897" s="12" t="s">
        <v>862</v>
      </c>
      <c r="C897" s="14"/>
      <c r="D897" s="14"/>
      <c r="E897" s="14"/>
      <c r="F897" s="14"/>
    </row>
    <row r="898" spans="1:6" x14ac:dyDescent="0.35">
      <c r="A898" s="12" t="s">
        <v>663</v>
      </c>
      <c r="B898" s="12" t="s">
        <v>822</v>
      </c>
      <c r="C898" s="13">
        <v>2255.5248940000001</v>
      </c>
      <c r="D898" s="13">
        <v>2255.5248940000001</v>
      </c>
      <c r="E898" s="13">
        <v>0</v>
      </c>
      <c r="F898" s="13">
        <v>0</v>
      </c>
    </row>
    <row r="899" spans="1:6" x14ac:dyDescent="0.35">
      <c r="A899" s="12" t="s">
        <v>663</v>
      </c>
      <c r="B899" s="12" t="s">
        <v>670</v>
      </c>
      <c r="C899" s="13">
        <v>3984.2436880000005</v>
      </c>
      <c r="D899" s="13">
        <v>2228.9275199999997</v>
      </c>
      <c r="E899" s="13">
        <v>0</v>
      </c>
      <c r="F899" s="13">
        <v>1755.3161680000001</v>
      </c>
    </row>
    <row r="900" spans="1:6" x14ac:dyDescent="0.35">
      <c r="A900" s="12" t="s">
        <v>663</v>
      </c>
      <c r="B900" s="12" t="s">
        <v>671</v>
      </c>
      <c r="C900" s="13">
        <v>240.860264</v>
      </c>
      <c r="D900" s="13">
        <v>240.09510399999999</v>
      </c>
      <c r="E900" s="13">
        <v>0</v>
      </c>
      <c r="F900" s="13">
        <v>0.76515999999999995</v>
      </c>
    </row>
    <row r="901" spans="1:6" x14ac:dyDescent="0.35">
      <c r="A901" s="12" t="s">
        <v>663</v>
      </c>
      <c r="B901" s="12" t="s">
        <v>672</v>
      </c>
      <c r="C901" s="13">
        <v>731.98774399999991</v>
      </c>
      <c r="D901" s="13">
        <v>423.99894399999994</v>
      </c>
      <c r="E901" s="13">
        <v>0</v>
      </c>
      <c r="F901" s="13">
        <v>307.98879999999997</v>
      </c>
    </row>
    <row r="902" spans="1:6" x14ac:dyDescent="0.35">
      <c r="A902" s="12" t="s">
        <v>663</v>
      </c>
      <c r="B902" s="12" t="s">
        <v>673</v>
      </c>
      <c r="C902" s="13">
        <v>0</v>
      </c>
      <c r="D902" s="13">
        <v>0</v>
      </c>
      <c r="E902" s="13">
        <v>0</v>
      </c>
      <c r="F902" s="13">
        <v>0</v>
      </c>
    </row>
    <row r="903" spans="1:6" ht="29" x14ac:dyDescent="0.35">
      <c r="A903" s="12" t="s">
        <v>663</v>
      </c>
      <c r="B903" s="12" t="s">
        <v>823</v>
      </c>
      <c r="C903" s="13">
        <v>7484.2911859999995</v>
      </c>
      <c r="D903" s="13">
        <v>3073.938439999999</v>
      </c>
      <c r="E903" s="13">
        <v>4035.6286599999994</v>
      </c>
      <c r="F903" s="13">
        <v>374.72408599999994</v>
      </c>
    </row>
    <row r="904" spans="1:6" x14ac:dyDescent="0.35">
      <c r="A904" s="12" t="s">
        <v>663</v>
      </c>
      <c r="B904" s="12" t="s">
        <v>674</v>
      </c>
      <c r="C904" s="13">
        <v>24839.927744000004</v>
      </c>
      <c r="D904" s="13">
        <v>5090.5629239999998</v>
      </c>
      <c r="E904" s="13">
        <v>19749.364819999999</v>
      </c>
      <c r="F904" s="13">
        <v>0</v>
      </c>
    </row>
    <row r="905" spans="1:6" x14ac:dyDescent="0.35">
      <c r="A905" s="12" t="s">
        <v>663</v>
      </c>
      <c r="B905" s="12" t="s">
        <v>675</v>
      </c>
      <c r="C905" s="13">
        <v>2463.6515719999998</v>
      </c>
      <c r="D905" s="13">
        <v>2463.6515719999998</v>
      </c>
      <c r="E905" s="13">
        <v>0</v>
      </c>
      <c r="F905" s="13">
        <v>0</v>
      </c>
    </row>
    <row r="906" spans="1:6" x14ac:dyDescent="0.35">
      <c r="A906" s="12" t="s">
        <v>663</v>
      </c>
      <c r="B906" s="12" t="s">
        <v>676</v>
      </c>
      <c r="C906" s="13">
        <v>256.62938399999996</v>
      </c>
      <c r="D906" s="13">
        <v>256.62938399999996</v>
      </c>
      <c r="E906" s="13">
        <v>0</v>
      </c>
      <c r="F906" s="13">
        <v>0</v>
      </c>
    </row>
    <row r="907" spans="1:6" x14ac:dyDescent="0.35">
      <c r="A907" s="12" t="s">
        <v>663</v>
      </c>
      <c r="B907" s="12" t="s">
        <v>677</v>
      </c>
      <c r="C907" s="13">
        <v>38.918879999999994</v>
      </c>
      <c r="D907" s="13">
        <v>38.918879999999994</v>
      </c>
      <c r="E907" s="13">
        <v>0</v>
      </c>
      <c r="F907" s="13">
        <v>0</v>
      </c>
    </row>
    <row r="908" spans="1:6" x14ac:dyDescent="0.35">
      <c r="A908" s="12" t="s">
        <v>663</v>
      </c>
      <c r="B908" s="12" t="s">
        <v>678</v>
      </c>
      <c r="C908" s="13">
        <v>558.19155000000001</v>
      </c>
      <c r="D908" s="13">
        <v>558.19155000000001</v>
      </c>
      <c r="E908" s="13">
        <v>0</v>
      </c>
      <c r="F908" s="13">
        <v>0</v>
      </c>
    </row>
    <row r="909" spans="1:6" x14ac:dyDescent="0.35">
      <c r="A909" s="12" t="s">
        <v>679</v>
      </c>
      <c r="B909" s="12" t="s">
        <v>680</v>
      </c>
      <c r="C909" s="13">
        <v>224.97153999999998</v>
      </c>
      <c r="D909" s="13">
        <v>0</v>
      </c>
      <c r="E909" s="13">
        <v>224.97153999999998</v>
      </c>
      <c r="F909" s="13">
        <v>0</v>
      </c>
    </row>
    <row r="910" spans="1:6" x14ac:dyDescent="0.35">
      <c r="A910" s="12" t="s">
        <v>679</v>
      </c>
      <c r="B910" s="12" t="s">
        <v>979</v>
      </c>
      <c r="C910" s="13">
        <v>14615.451133999999</v>
      </c>
      <c r="D910" s="13">
        <v>8545.9000059999998</v>
      </c>
      <c r="E910" s="13">
        <v>5700.3607399999992</v>
      </c>
      <c r="F910" s="13">
        <v>369.19038799999998</v>
      </c>
    </row>
    <row r="911" spans="1:6" x14ac:dyDescent="0.35">
      <c r="A911" s="12" t="s">
        <v>679</v>
      </c>
      <c r="B911" s="12" t="s">
        <v>681</v>
      </c>
      <c r="C911" s="13">
        <v>26035.436907999992</v>
      </c>
      <c r="D911" s="13">
        <v>14975.582707999998</v>
      </c>
      <c r="E911" s="13">
        <v>3765.9344000000001</v>
      </c>
      <c r="F911" s="13">
        <v>7293.9197999999997</v>
      </c>
    </row>
    <row r="912" spans="1:6" x14ac:dyDescent="0.35">
      <c r="A912" s="12" t="s">
        <v>679</v>
      </c>
      <c r="B912" s="12" t="s">
        <v>682</v>
      </c>
      <c r="C912" s="13">
        <v>51918.513051999988</v>
      </c>
      <c r="D912" s="13">
        <v>7055.8039219999991</v>
      </c>
      <c r="E912" s="13">
        <v>36752.671249999992</v>
      </c>
      <c r="F912" s="13">
        <v>8110.0378800000008</v>
      </c>
    </row>
    <row r="913" spans="1:6" x14ac:dyDescent="0.35">
      <c r="A913" s="12" t="s">
        <v>679</v>
      </c>
      <c r="B913" s="12" t="s">
        <v>683</v>
      </c>
      <c r="C913" s="13">
        <v>409.54719999999998</v>
      </c>
      <c r="D913" s="13">
        <v>409.54719999999998</v>
      </c>
      <c r="E913" s="13">
        <v>0</v>
      </c>
      <c r="F913" s="13">
        <v>0</v>
      </c>
    </row>
    <row r="914" spans="1:6" x14ac:dyDescent="0.35">
      <c r="A914" s="12" t="s">
        <v>679</v>
      </c>
      <c r="B914" s="12" t="s">
        <v>684</v>
      </c>
      <c r="C914" s="13">
        <v>2370.2293379999996</v>
      </c>
      <c r="D914" s="13">
        <v>2370.2293379999996</v>
      </c>
      <c r="E914" s="13">
        <v>0</v>
      </c>
      <c r="F914" s="13">
        <v>0</v>
      </c>
    </row>
    <row r="915" spans="1:6" x14ac:dyDescent="0.35">
      <c r="A915" s="12" t="s">
        <v>679</v>
      </c>
      <c r="B915" s="12" t="s">
        <v>824</v>
      </c>
      <c r="C915" s="13">
        <v>8568.9275939999989</v>
      </c>
      <c r="D915" s="13">
        <v>3153.1643939999994</v>
      </c>
      <c r="E915" s="13">
        <v>4953.78</v>
      </c>
      <c r="F915" s="13">
        <v>461.98320000000001</v>
      </c>
    </row>
    <row r="916" spans="1:6" x14ac:dyDescent="0.35">
      <c r="A916" s="12" t="s">
        <v>679</v>
      </c>
      <c r="B916" s="12" t="s">
        <v>685</v>
      </c>
      <c r="C916" s="13">
        <v>6968.8929479999997</v>
      </c>
      <c r="D916" s="13">
        <v>5350.4464479999988</v>
      </c>
      <c r="E916" s="13">
        <v>1618.4464999999998</v>
      </c>
      <c r="F916" s="13">
        <v>0</v>
      </c>
    </row>
    <row r="917" spans="1:6" x14ac:dyDescent="0.35">
      <c r="A917" s="12" t="s">
        <v>679</v>
      </c>
      <c r="B917" s="12" t="s">
        <v>686</v>
      </c>
      <c r="C917" s="13">
        <v>13458.354905999999</v>
      </c>
      <c r="D917" s="13">
        <v>8048.6521059999995</v>
      </c>
      <c r="E917" s="13">
        <v>4703.2067999999999</v>
      </c>
      <c r="F917" s="13">
        <v>706.49599999999998</v>
      </c>
    </row>
    <row r="918" spans="1:6" x14ac:dyDescent="0.35">
      <c r="A918" s="12" t="s">
        <v>679</v>
      </c>
      <c r="B918" s="12" t="s">
        <v>687</v>
      </c>
      <c r="C918" s="13">
        <v>26296.897308</v>
      </c>
      <c r="D918" s="13">
        <v>14972.627300000002</v>
      </c>
      <c r="E918" s="13">
        <v>10578.1893</v>
      </c>
      <c r="F918" s="13">
        <v>746.08070800000007</v>
      </c>
    </row>
    <row r="919" spans="1:6" x14ac:dyDescent="0.35">
      <c r="A919" s="12" t="s">
        <v>679</v>
      </c>
      <c r="B919" s="12" t="s">
        <v>863</v>
      </c>
      <c r="C919" s="14"/>
      <c r="D919" s="14"/>
      <c r="E919" s="14"/>
      <c r="F919" s="14"/>
    </row>
    <row r="920" spans="1:6" x14ac:dyDescent="0.35">
      <c r="A920" s="12" t="s">
        <v>679</v>
      </c>
      <c r="B920" s="12" t="s">
        <v>825</v>
      </c>
      <c r="C920" s="13">
        <v>2221.6937480000001</v>
      </c>
      <c r="D920" s="13">
        <v>2221.6937480000001</v>
      </c>
      <c r="E920" s="13">
        <v>0</v>
      </c>
      <c r="F920" s="13">
        <v>0</v>
      </c>
    </row>
    <row r="921" spans="1:6" ht="29" x14ac:dyDescent="0.35">
      <c r="A921" s="12" t="s">
        <v>679</v>
      </c>
      <c r="B921" s="12" t="s">
        <v>980</v>
      </c>
      <c r="C921" s="13">
        <v>38221.774998000001</v>
      </c>
      <c r="D921" s="13">
        <v>21947.069149999999</v>
      </c>
      <c r="E921" s="13">
        <v>16242.5121</v>
      </c>
      <c r="F921" s="13">
        <v>32.193747999999999</v>
      </c>
    </row>
    <row r="922" spans="1:6" x14ac:dyDescent="0.35">
      <c r="A922" s="12" t="s">
        <v>679</v>
      </c>
      <c r="B922" s="12" t="s">
        <v>688</v>
      </c>
      <c r="C922" s="13">
        <v>2202.96054</v>
      </c>
      <c r="D922" s="13">
        <v>1567.8605399999997</v>
      </c>
      <c r="E922" s="13">
        <v>635.09999999999991</v>
      </c>
      <c r="F922" s="13">
        <v>0</v>
      </c>
    </row>
    <row r="923" spans="1:6" x14ac:dyDescent="0.35">
      <c r="A923" s="12" t="s">
        <v>679</v>
      </c>
      <c r="B923" s="12" t="s">
        <v>689</v>
      </c>
      <c r="C923" s="13">
        <v>0</v>
      </c>
      <c r="D923" s="13">
        <v>0</v>
      </c>
      <c r="E923" s="13">
        <v>0</v>
      </c>
      <c r="F923" s="13">
        <v>0</v>
      </c>
    </row>
    <row r="924" spans="1:6" x14ac:dyDescent="0.35">
      <c r="A924" s="12" t="s">
        <v>679</v>
      </c>
      <c r="B924" s="12" t="s">
        <v>690</v>
      </c>
      <c r="C924" s="13">
        <v>4976.1054899999999</v>
      </c>
      <c r="D924" s="13">
        <v>2100.5370699999999</v>
      </c>
      <c r="E924" s="13">
        <v>2175.2174999999997</v>
      </c>
      <c r="F924" s="13">
        <v>700.35092000000009</v>
      </c>
    </row>
    <row r="925" spans="1:6" x14ac:dyDescent="0.35">
      <c r="A925" s="12" t="s">
        <v>679</v>
      </c>
      <c r="B925" s="12" t="s">
        <v>691</v>
      </c>
      <c r="C925" s="13">
        <v>142.48484999999999</v>
      </c>
      <c r="D925" s="13">
        <v>142.48484999999999</v>
      </c>
      <c r="E925" s="13">
        <v>0</v>
      </c>
      <c r="F925" s="13">
        <v>0</v>
      </c>
    </row>
    <row r="926" spans="1:6" x14ac:dyDescent="0.35">
      <c r="A926" s="12" t="s">
        <v>679</v>
      </c>
      <c r="B926" s="12" t="s">
        <v>864</v>
      </c>
      <c r="C926" s="14"/>
      <c r="D926" s="14"/>
      <c r="E926" s="14"/>
      <c r="F926" s="14"/>
    </row>
    <row r="927" spans="1:6" x14ac:dyDescent="0.35">
      <c r="A927" s="12" t="s">
        <v>679</v>
      </c>
      <c r="B927" s="12" t="s">
        <v>981</v>
      </c>
      <c r="C927" s="13">
        <v>5900.2284949999994</v>
      </c>
      <c r="D927" s="13">
        <v>4063.063306</v>
      </c>
      <c r="E927" s="13">
        <v>629.67699999999991</v>
      </c>
      <c r="F927" s="13">
        <v>1207.4881889999999</v>
      </c>
    </row>
    <row r="928" spans="1:6" x14ac:dyDescent="0.35">
      <c r="A928" s="12" t="s">
        <v>679</v>
      </c>
      <c r="B928" s="12" t="s">
        <v>982</v>
      </c>
      <c r="C928" s="13">
        <v>356.45528000000002</v>
      </c>
      <c r="D928" s="13">
        <v>356.45528000000002</v>
      </c>
      <c r="E928" s="13">
        <v>0</v>
      </c>
      <c r="F928" s="13">
        <v>0</v>
      </c>
    </row>
    <row r="929" spans="1:6" x14ac:dyDescent="0.35">
      <c r="A929" s="12" t="s">
        <v>679</v>
      </c>
      <c r="B929" s="12" t="s">
        <v>983</v>
      </c>
      <c r="C929" s="13">
        <v>16724.481135999999</v>
      </c>
      <c r="D929" s="13">
        <v>11037.095635999998</v>
      </c>
      <c r="E929" s="13">
        <v>5687.3854999999994</v>
      </c>
      <c r="F929" s="13">
        <v>0</v>
      </c>
    </row>
    <row r="930" spans="1:6" x14ac:dyDescent="0.35">
      <c r="A930" s="12" t="s">
        <v>679</v>
      </c>
      <c r="B930" s="12" t="s">
        <v>692</v>
      </c>
      <c r="C930" s="13">
        <v>103.96</v>
      </c>
      <c r="D930" s="13">
        <v>103.96</v>
      </c>
      <c r="E930" s="13">
        <v>0</v>
      </c>
      <c r="F930" s="13">
        <v>0</v>
      </c>
    </row>
    <row r="931" spans="1:6" x14ac:dyDescent="0.35">
      <c r="A931" s="12" t="s">
        <v>679</v>
      </c>
      <c r="B931" s="12" t="s">
        <v>693</v>
      </c>
      <c r="C931" s="13">
        <v>43.998399999999997</v>
      </c>
      <c r="D931" s="13">
        <v>0</v>
      </c>
      <c r="E931" s="13">
        <v>0</v>
      </c>
      <c r="F931" s="13">
        <v>43.998399999999997</v>
      </c>
    </row>
    <row r="932" spans="1:6" x14ac:dyDescent="0.35">
      <c r="A932" s="12" t="s">
        <v>679</v>
      </c>
      <c r="B932" s="12" t="s">
        <v>984</v>
      </c>
      <c r="C932" s="13">
        <v>5.7011760000000002</v>
      </c>
      <c r="D932" s="13">
        <v>5.7011760000000002</v>
      </c>
      <c r="E932" s="13">
        <v>0</v>
      </c>
      <c r="F932" s="13">
        <v>0</v>
      </c>
    </row>
    <row r="933" spans="1:6" x14ac:dyDescent="0.35">
      <c r="A933" s="12" t="s">
        <v>679</v>
      </c>
      <c r="B933" s="12" t="s">
        <v>985</v>
      </c>
      <c r="C933" s="13">
        <v>50.023638000000005</v>
      </c>
      <c r="D933" s="13">
        <v>50.023638000000005</v>
      </c>
      <c r="E933" s="13">
        <v>0</v>
      </c>
      <c r="F933" s="13">
        <v>0</v>
      </c>
    </row>
    <row r="934" spans="1:6" x14ac:dyDescent="0.35">
      <c r="A934" s="12" t="s">
        <v>679</v>
      </c>
      <c r="B934" s="12" t="s">
        <v>694</v>
      </c>
      <c r="C934" s="13">
        <v>462.18123399999996</v>
      </c>
      <c r="D934" s="13">
        <v>462.18123399999996</v>
      </c>
      <c r="E934" s="13">
        <v>0</v>
      </c>
      <c r="F934" s="13">
        <v>0</v>
      </c>
    </row>
    <row r="935" spans="1:6" x14ac:dyDescent="0.35">
      <c r="A935" s="12" t="s">
        <v>679</v>
      </c>
      <c r="B935" s="12" t="s">
        <v>986</v>
      </c>
      <c r="C935" s="13">
        <v>1814.3640720000001</v>
      </c>
      <c r="D935" s="13">
        <v>385.38907199999994</v>
      </c>
      <c r="E935" s="13">
        <v>1428.9749999999999</v>
      </c>
      <c r="F935" s="13">
        <v>0</v>
      </c>
    </row>
    <row r="936" spans="1:6" x14ac:dyDescent="0.35">
      <c r="A936" s="12" t="s">
        <v>679</v>
      </c>
      <c r="B936" s="12" t="s">
        <v>987</v>
      </c>
      <c r="C936" s="13">
        <v>19113.730366</v>
      </c>
      <c r="D936" s="13">
        <v>16356.566866000001</v>
      </c>
      <c r="E936" s="13">
        <v>1349.5874999999999</v>
      </c>
      <c r="F936" s="13">
        <v>1407.576</v>
      </c>
    </row>
    <row r="937" spans="1:6" ht="29" x14ac:dyDescent="0.35">
      <c r="A937" s="12" t="s">
        <v>679</v>
      </c>
      <c r="B937" s="12" t="s">
        <v>695</v>
      </c>
      <c r="C937" s="13">
        <v>26341.60065199999</v>
      </c>
      <c r="D937" s="13">
        <v>16096.390652</v>
      </c>
      <c r="E937" s="13">
        <v>10245.209999999999</v>
      </c>
      <c r="F937" s="13">
        <v>0</v>
      </c>
    </row>
    <row r="938" spans="1:6" x14ac:dyDescent="0.35">
      <c r="A938" s="12" t="s">
        <v>679</v>
      </c>
      <c r="B938" s="12" t="s">
        <v>696</v>
      </c>
      <c r="C938" s="13">
        <v>1823.7305180000003</v>
      </c>
      <c r="D938" s="13">
        <v>857.03369799999984</v>
      </c>
      <c r="E938" s="13">
        <v>846.8</v>
      </c>
      <c r="F938" s="13">
        <v>119.89681999999999</v>
      </c>
    </row>
    <row r="939" spans="1:6" ht="29" x14ac:dyDescent="0.35">
      <c r="A939" s="12" t="s">
        <v>679</v>
      </c>
      <c r="B939" s="12" t="s">
        <v>697</v>
      </c>
      <c r="C939" s="13">
        <v>5850.2492399999992</v>
      </c>
      <c r="D939" s="13">
        <v>5074.2274399999997</v>
      </c>
      <c r="E939" s="13">
        <v>688.02499999999998</v>
      </c>
      <c r="F939" s="13">
        <v>87.996799999999993</v>
      </c>
    </row>
    <row r="940" spans="1:6" x14ac:dyDescent="0.35">
      <c r="A940" s="12" t="s">
        <v>679</v>
      </c>
      <c r="B940" s="12" t="s">
        <v>698</v>
      </c>
      <c r="C940" s="13">
        <v>8139.7943020000002</v>
      </c>
      <c r="D940" s="13">
        <v>2368.1340699999996</v>
      </c>
      <c r="E940" s="13">
        <v>5750.5410000000011</v>
      </c>
      <c r="F940" s="13">
        <v>21.119232</v>
      </c>
    </row>
    <row r="941" spans="1:6" ht="29" x14ac:dyDescent="0.35">
      <c r="A941" s="12" t="s">
        <v>679</v>
      </c>
      <c r="B941" s="12" t="s">
        <v>699</v>
      </c>
      <c r="C941" s="13">
        <v>0</v>
      </c>
      <c r="D941" s="13">
        <v>0</v>
      </c>
      <c r="E941" s="13">
        <v>0</v>
      </c>
      <c r="F941" s="13">
        <v>0</v>
      </c>
    </row>
    <row r="942" spans="1:6" x14ac:dyDescent="0.35">
      <c r="A942" s="12" t="s">
        <v>679</v>
      </c>
      <c r="B942" s="12" t="s">
        <v>700</v>
      </c>
      <c r="C942" s="13">
        <v>46289.678403999991</v>
      </c>
      <c r="D942" s="13">
        <v>18853.335544000009</v>
      </c>
      <c r="E942" s="13">
        <v>20676.559939999999</v>
      </c>
      <c r="F942" s="13">
        <v>6759.7829199999996</v>
      </c>
    </row>
    <row r="943" spans="1:6" x14ac:dyDescent="0.35">
      <c r="A943" s="12" t="s">
        <v>679</v>
      </c>
      <c r="B943" s="12" t="s">
        <v>701</v>
      </c>
      <c r="C943" s="13">
        <v>263.36874</v>
      </c>
      <c r="D943" s="13">
        <v>263.36874</v>
      </c>
      <c r="E943" s="13">
        <v>0</v>
      </c>
      <c r="F943" s="13">
        <v>0</v>
      </c>
    </row>
    <row r="944" spans="1:6" ht="29" x14ac:dyDescent="0.35">
      <c r="A944" s="12" t="s">
        <v>679</v>
      </c>
      <c r="B944" s="12" t="s">
        <v>988</v>
      </c>
      <c r="C944" s="13">
        <v>9773.2759160000005</v>
      </c>
      <c r="D944" s="13">
        <v>8591.3288759999996</v>
      </c>
      <c r="E944" s="13">
        <v>0</v>
      </c>
      <c r="F944" s="13">
        <v>1181.94704</v>
      </c>
    </row>
    <row r="945" spans="1:36" ht="29" x14ac:dyDescent="0.35">
      <c r="A945" s="12" t="s">
        <v>679</v>
      </c>
      <c r="B945" s="12" t="s">
        <v>702</v>
      </c>
      <c r="C945" s="13">
        <v>0</v>
      </c>
      <c r="D945" s="13">
        <v>0</v>
      </c>
      <c r="E945" s="13">
        <v>0</v>
      </c>
      <c r="F945" s="13">
        <v>0</v>
      </c>
    </row>
    <row r="946" spans="1:36" ht="29" x14ac:dyDescent="0.35">
      <c r="A946" s="12" t="s">
        <v>679</v>
      </c>
      <c r="B946" s="12" t="s">
        <v>703</v>
      </c>
      <c r="C946" s="13">
        <v>9777.2974079999985</v>
      </c>
      <c r="D946" s="13">
        <v>8900.7994080000008</v>
      </c>
      <c r="E946" s="13">
        <v>876.49799999999993</v>
      </c>
      <c r="F946" s="13">
        <v>0</v>
      </c>
    </row>
    <row r="947" spans="1:36" x14ac:dyDescent="0.35">
      <c r="A947" s="12" t="s">
        <v>679</v>
      </c>
      <c r="B947" s="12" t="s">
        <v>704</v>
      </c>
      <c r="C947" s="13">
        <v>358.73166599999996</v>
      </c>
      <c r="D947" s="13">
        <v>358.73166599999996</v>
      </c>
      <c r="E947" s="13">
        <v>0</v>
      </c>
      <c r="F947" s="13">
        <v>0</v>
      </c>
    </row>
    <row r="948" spans="1:36" x14ac:dyDescent="0.35">
      <c r="A948" s="12" t="s">
        <v>679</v>
      </c>
      <c r="B948" s="12" t="s">
        <v>705</v>
      </c>
      <c r="C948" s="13">
        <v>939.77824599999985</v>
      </c>
      <c r="D948" s="13">
        <v>296.69309599999997</v>
      </c>
      <c r="E948" s="13">
        <v>643.08514999999989</v>
      </c>
      <c r="F948" s="13">
        <v>0</v>
      </c>
    </row>
    <row r="949" spans="1:36" x14ac:dyDescent="0.35">
      <c r="A949" s="12" t="s">
        <v>679</v>
      </c>
      <c r="B949" s="12" t="s">
        <v>706</v>
      </c>
      <c r="C949" s="13">
        <v>190.78322400000002</v>
      </c>
      <c r="D949" s="13">
        <v>190.78322400000002</v>
      </c>
      <c r="E949" s="13">
        <v>0</v>
      </c>
      <c r="F949" s="13">
        <v>0</v>
      </c>
    </row>
    <row r="950" spans="1:36" x14ac:dyDescent="0.35">
      <c r="A950" s="12" t="s">
        <v>679</v>
      </c>
      <c r="B950" s="12" t="s">
        <v>707</v>
      </c>
      <c r="C950" s="13">
        <v>389.90110999999996</v>
      </c>
      <c r="D950" s="13">
        <v>389.90110999999996</v>
      </c>
      <c r="E950" s="13">
        <v>0</v>
      </c>
      <c r="F950" s="13">
        <v>0</v>
      </c>
    </row>
    <row r="951" spans="1:36" x14ac:dyDescent="0.35">
      <c r="A951" s="12" t="s">
        <v>679</v>
      </c>
      <c r="B951" s="12" t="s">
        <v>989</v>
      </c>
      <c r="C951" s="13">
        <v>4317.4431000000004</v>
      </c>
      <c r="D951" s="13">
        <v>4304.8271000000004</v>
      </c>
      <c r="E951" s="13">
        <v>0</v>
      </c>
      <c r="F951" s="13">
        <v>12.616</v>
      </c>
    </row>
    <row r="952" spans="1:36" ht="15" thickBot="1" x14ac:dyDescent="0.4">
      <c r="A952" s="10" t="s">
        <v>708</v>
      </c>
      <c r="B952" s="10">
        <f>SUBTOTAL(103,Taula4[MUNICIPI])</f>
        <v>947</v>
      </c>
      <c r="C952" s="11">
        <f>SUBTOTAL(109,Taula4[Generació de Fòsfor segons capacitat bestiar GTR                                      TOTAL (kg)])</f>
        <v>22314721.837657217</v>
      </c>
      <c r="D952" s="11">
        <f>SUBTOTAL(109,Taula4[Generació de Fòsfor en el fem (kg)])</f>
        <v>5346964.9796660971</v>
      </c>
      <c r="E952" s="11">
        <f>SUBTOTAL(109,Taula4[Generació de Fòsfor en el purí (kg)])</f>
        <v>11029720.090169998</v>
      </c>
      <c r="F952" s="11">
        <f>SUBTOTAL(109,Taula4[Generació de Fòsfor en la gallinassa (kg)])</f>
        <v>5938036.7678211052</v>
      </c>
    </row>
    <row r="953" spans="1:36" ht="15" thickTop="1" x14ac:dyDescent="0.35">
      <c r="A953" s="26"/>
      <c r="B953" s="36"/>
      <c r="C953" s="36"/>
      <c r="D953" s="36"/>
      <c r="E953" s="36"/>
      <c r="F953" s="36"/>
    </row>
    <row r="954" spans="1:36" x14ac:dyDescent="0.35">
      <c r="A954" s="26"/>
      <c r="B954" s="36"/>
      <c r="C954" s="36"/>
      <c r="D954" s="36"/>
      <c r="E954" s="36"/>
      <c r="F954" s="36"/>
    </row>
    <row r="955" spans="1:36" x14ac:dyDescent="0.35">
      <c r="A955" s="36"/>
      <c r="B955" s="36"/>
      <c r="C955" s="36"/>
      <c r="D955" s="36"/>
      <c r="E955" s="36"/>
      <c r="F955" s="36"/>
    </row>
    <row r="956" spans="1:36" x14ac:dyDescent="0.35">
      <c r="A956" s="38" t="s">
        <v>998</v>
      </c>
      <c r="B956" s="36"/>
      <c r="C956" s="36"/>
      <c r="D956" s="36"/>
      <c r="E956" s="36"/>
      <c r="F956" s="36"/>
    </row>
    <row r="957" spans="1:36" s="41" customFormat="1" ht="12" x14ac:dyDescent="0.3">
      <c r="A957" s="43" t="s">
        <v>1005</v>
      </c>
      <c r="B957" s="39"/>
      <c r="C957" s="40"/>
      <c r="D957" s="40"/>
      <c r="E957" s="40"/>
      <c r="F957" s="40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</row>
    <row r="958" spans="1:36" s="41" customFormat="1" ht="12" x14ac:dyDescent="0.3">
      <c r="A958" s="43" t="s">
        <v>1006</v>
      </c>
      <c r="B958" s="39"/>
      <c r="C958" s="40"/>
      <c r="D958" s="40"/>
      <c r="E958" s="40"/>
      <c r="F958" s="40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</row>
    <row r="959" spans="1:36" s="41" customFormat="1" ht="12" x14ac:dyDescent="0.3">
      <c r="A959" s="43" t="s">
        <v>1007</v>
      </c>
      <c r="B959" s="39"/>
      <c r="C959" s="40"/>
      <c r="D959" s="40"/>
      <c r="E959" s="40"/>
      <c r="F959" s="40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</row>
    <row r="960" spans="1:36" s="41" customFormat="1" ht="12" x14ac:dyDescent="0.3">
      <c r="A960" s="43" t="s">
        <v>1008</v>
      </c>
      <c r="B960" s="39"/>
      <c r="C960" s="40"/>
      <c r="D960" s="40"/>
      <c r="E960" s="40"/>
      <c r="F960" s="40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</row>
    <row r="961" spans="1:36" s="41" customFormat="1" ht="12" x14ac:dyDescent="0.3">
      <c r="A961" s="43" t="s">
        <v>1015</v>
      </c>
      <c r="B961" s="39"/>
      <c r="C961" s="40"/>
      <c r="D961" s="40"/>
      <c r="E961" s="40"/>
      <c r="F961" s="40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</row>
    <row r="962" spans="1:36" s="41" customFormat="1" ht="12" x14ac:dyDescent="0.3">
      <c r="A962" s="43" t="s">
        <v>1004</v>
      </c>
      <c r="B962" s="39"/>
      <c r="C962" s="40"/>
      <c r="D962" s="40"/>
      <c r="E962" s="40"/>
      <c r="F962" s="40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</row>
    <row r="963" spans="1:36" s="41" customFormat="1" ht="13.5" x14ac:dyDescent="0.3">
      <c r="A963" s="43" t="s">
        <v>1009</v>
      </c>
      <c r="B963" s="39"/>
      <c r="C963" s="40"/>
      <c r="D963" s="40"/>
      <c r="E963" s="40"/>
      <c r="F963" s="40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</row>
    <row r="964" spans="1:36" s="41" customFormat="1" ht="12" x14ac:dyDescent="0.3">
      <c r="A964" s="43"/>
      <c r="B964" s="39"/>
      <c r="C964" s="40"/>
      <c r="D964" s="40"/>
      <c r="E964" s="40"/>
      <c r="F964" s="40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</row>
    <row r="965" spans="1:36" x14ac:dyDescent="0.35">
      <c r="A965" s="36"/>
      <c r="B965" s="36"/>
      <c r="C965" s="36"/>
      <c r="D965" s="36"/>
      <c r="E965" s="36"/>
      <c r="F965" s="36"/>
    </row>
    <row r="966" spans="1:36" x14ac:dyDescent="0.35">
      <c r="A966" s="36"/>
      <c r="B966" s="36"/>
      <c r="C966" s="36"/>
      <c r="D966" s="36"/>
      <c r="E966" s="36"/>
      <c r="F966" s="36"/>
    </row>
    <row r="967" spans="1:36" x14ac:dyDescent="0.35">
      <c r="A967" s="36"/>
      <c r="B967" s="36"/>
      <c r="C967" s="36"/>
      <c r="D967" s="36"/>
      <c r="E967" s="36"/>
      <c r="F967" s="36"/>
    </row>
    <row r="968" spans="1:36" x14ac:dyDescent="0.35">
      <c r="A968" s="36"/>
      <c r="B968" s="36"/>
      <c r="C968" s="36"/>
      <c r="D968" s="36"/>
      <c r="E968" s="36"/>
      <c r="F968" s="36"/>
    </row>
    <row r="969" spans="1:36" x14ac:dyDescent="0.35">
      <c r="A969" s="36"/>
      <c r="B969" s="36"/>
      <c r="C969" s="36"/>
      <c r="D969" s="36"/>
      <c r="E969" s="36"/>
      <c r="F969" s="36"/>
    </row>
    <row r="970" spans="1:36" x14ac:dyDescent="0.35">
      <c r="A970" s="36"/>
      <c r="B970" s="36"/>
      <c r="C970" s="36"/>
      <c r="D970" s="36"/>
      <c r="E970" s="36"/>
      <c r="F970" s="36"/>
    </row>
    <row r="971" spans="1:36" x14ac:dyDescent="0.35">
      <c r="A971" s="36"/>
      <c r="B971" s="36"/>
      <c r="C971" s="36"/>
      <c r="D971" s="36"/>
      <c r="E971" s="36"/>
      <c r="F971" s="36"/>
    </row>
    <row r="972" spans="1:36" x14ac:dyDescent="0.35">
      <c r="A972" s="36"/>
      <c r="B972" s="36"/>
      <c r="C972" s="36"/>
      <c r="D972" s="36"/>
      <c r="E972" s="36"/>
      <c r="F972" s="36"/>
    </row>
  </sheetData>
  <mergeCells count="2">
    <mergeCell ref="A2:B2"/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"/>
  <sheetViews>
    <sheetView workbookViewId="0">
      <pane ySplit="4" topLeftCell="A5" activePane="bottomLeft" state="frozen"/>
      <selection pane="bottomLeft" activeCell="H13" sqref="H13"/>
    </sheetView>
  </sheetViews>
  <sheetFormatPr defaultColWidth="8.90625" defaultRowHeight="14.5" x14ac:dyDescent="0.35"/>
  <cols>
    <col min="1" max="1" width="19.36328125" style="2" customWidth="1"/>
    <col min="2" max="2" width="23.54296875" style="2" customWidth="1"/>
    <col min="3" max="3" width="21.6328125" style="3" customWidth="1"/>
    <col min="4" max="6" width="14.6328125" style="3" customWidth="1"/>
    <col min="7" max="16384" width="8.90625" style="2"/>
  </cols>
  <sheetData>
    <row r="1" spans="1:6" ht="33.5" x14ac:dyDescent="0.35">
      <c r="A1" s="52">
        <v>2023</v>
      </c>
      <c r="B1" s="53"/>
      <c r="C1" s="27" t="s">
        <v>993</v>
      </c>
      <c r="D1" s="27" t="s">
        <v>992</v>
      </c>
      <c r="E1" s="27" t="s">
        <v>994</v>
      </c>
      <c r="F1" s="27" t="s">
        <v>995</v>
      </c>
    </row>
    <row r="2" spans="1:6" ht="16" thickBot="1" x14ac:dyDescent="0.4">
      <c r="A2" s="54" t="s">
        <v>991</v>
      </c>
      <c r="B2" s="55"/>
      <c r="C2" s="35">
        <f>Taula66[[#Totals],[Generació de Fòsfor segons capacitat bestiar GTR                                      TOTAL (kg)]]</f>
        <v>22414306.751238029</v>
      </c>
      <c r="D2" s="35">
        <f>Taula66[[#Totals],[Generació de Fòsfor en el fem (kg)]]</f>
        <v>5418507.1777429013</v>
      </c>
      <c r="E2" s="35">
        <f>Taula66[[#Totals],[Generació de Fòsfor en el purí (kg)]]</f>
        <v>11091875.203829998</v>
      </c>
      <c r="F2" s="35">
        <f>Taula66[[#Totals],[Generació de Fòsfor en la gallinassa (kg)]]</f>
        <v>5903924.3696651058</v>
      </c>
    </row>
    <row r="3" spans="1:6" ht="16" thickTop="1" x14ac:dyDescent="0.35">
      <c r="A3" s="29"/>
      <c r="B3" s="29"/>
      <c r="C3" s="30"/>
      <c r="D3" s="30"/>
      <c r="E3" s="30"/>
      <c r="F3" s="30"/>
    </row>
    <row r="4" spans="1:6" s="1" customFormat="1" ht="31.5" x14ac:dyDescent="0.35">
      <c r="A4" s="4" t="s">
        <v>750</v>
      </c>
      <c r="B4" s="20" t="s">
        <v>751</v>
      </c>
      <c r="C4" s="28" t="s">
        <v>993</v>
      </c>
      <c r="D4" s="28" t="s">
        <v>992</v>
      </c>
      <c r="E4" s="28" t="s">
        <v>994</v>
      </c>
      <c r="F4" s="28" t="s">
        <v>995</v>
      </c>
    </row>
    <row r="5" spans="1:6" x14ac:dyDescent="0.35">
      <c r="A5" s="21" t="s">
        <v>0</v>
      </c>
      <c r="B5" s="22" t="s">
        <v>752</v>
      </c>
      <c r="C5" s="15">
        <v>13663.430396</v>
      </c>
      <c r="D5" s="15">
        <v>184.719764</v>
      </c>
      <c r="E5" s="15">
        <v>8275.6280000000006</v>
      </c>
      <c r="F5" s="15">
        <v>5203.0826319999996</v>
      </c>
    </row>
    <row r="6" spans="1:6" x14ac:dyDescent="0.35">
      <c r="A6" s="21" t="s">
        <v>0</v>
      </c>
      <c r="B6" s="22" t="s">
        <v>1</v>
      </c>
      <c r="C6" s="15">
        <v>62308.600925999985</v>
      </c>
      <c r="D6" s="15">
        <v>4474.3886139999995</v>
      </c>
      <c r="E6" s="15">
        <v>18617.427500000002</v>
      </c>
      <c r="F6" s="15">
        <v>39216.784812000005</v>
      </c>
    </row>
    <row r="7" spans="1:6" x14ac:dyDescent="0.35">
      <c r="A7" s="21" t="s">
        <v>0</v>
      </c>
      <c r="B7" s="22" t="s">
        <v>865</v>
      </c>
      <c r="C7" s="15">
        <v>25530.792000000001</v>
      </c>
      <c r="D7" s="15">
        <v>0</v>
      </c>
      <c r="E7" s="15">
        <v>2188.9780000000001</v>
      </c>
      <c r="F7" s="15">
        <v>23341.814000000002</v>
      </c>
    </row>
    <row r="8" spans="1:6" x14ac:dyDescent="0.35">
      <c r="A8" s="21" t="s">
        <v>0</v>
      </c>
      <c r="B8" s="22" t="s">
        <v>866</v>
      </c>
      <c r="C8" s="15">
        <v>13948.173449999997</v>
      </c>
      <c r="D8" s="15">
        <v>0</v>
      </c>
      <c r="E8" s="15">
        <v>13471.820649999996</v>
      </c>
      <c r="F8" s="15">
        <v>476.35279999999989</v>
      </c>
    </row>
    <row r="9" spans="1:6" x14ac:dyDescent="0.35">
      <c r="A9" s="21" t="s">
        <v>0</v>
      </c>
      <c r="B9" s="22" t="s">
        <v>2</v>
      </c>
      <c r="C9" s="15">
        <v>15350.9262</v>
      </c>
      <c r="D9" s="15">
        <v>41.386679999999998</v>
      </c>
      <c r="E9" s="15">
        <v>4359.2305199999992</v>
      </c>
      <c r="F9" s="15">
        <v>10950.309000000001</v>
      </c>
    </row>
    <row r="10" spans="1:6" x14ac:dyDescent="0.35">
      <c r="A10" s="21" t="s">
        <v>0</v>
      </c>
      <c r="B10" s="22" t="s">
        <v>3</v>
      </c>
      <c r="C10" s="15">
        <v>3485.4067999999997</v>
      </c>
      <c r="D10" s="15">
        <v>669.79679999999996</v>
      </c>
      <c r="E10" s="15">
        <v>2815.6099999999997</v>
      </c>
      <c r="F10" s="15">
        <v>0</v>
      </c>
    </row>
    <row r="11" spans="1:6" x14ac:dyDescent="0.35">
      <c r="A11" s="21" t="s">
        <v>0</v>
      </c>
      <c r="B11" s="22" t="s">
        <v>4</v>
      </c>
      <c r="C11" s="15">
        <v>23189.896356000001</v>
      </c>
      <c r="D11" s="15">
        <v>4.0201919999999998</v>
      </c>
      <c r="E11" s="15">
        <v>0</v>
      </c>
      <c r="F11" s="15">
        <v>23185.876164000001</v>
      </c>
    </row>
    <row r="12" spans="1:6" x14ac:dyDescent="0.35">
      <c r="A12" s="21" t="s">
        <v>0</v>
      </c>
      <c r="B12" s="22" t="s">
        <v>867</v>
      </c>
      <c r="C12" s="15">
        <v>334.07669799999996</v>
      </c>
      <c r="D12" s="15">
        <v>334.07669799999996</v>
      </c>
      <c r="E12" s="15">
        <v>0</v>
      </c>
      <c r="F12" s="15">
        <v>0</v>
      </c>
    </row>
    <row r="13" spans="1:6" x14ac:dyDescent="0.35">
      <c r="A13" s="21" t="s">
        <v>0</v>
      </c>
      <c r="B13" s="22" t="s">
        <v>868</v>
      </c>
      <c r="C13" s="15">
        <v>9828.1149999999998</v>
      </c>
      <c r="D13" s="15">
        <v>0</v>
      </c>
      <c r="E13" s="15">
        <v>2910.875</v>
      </c>
      <c r="F13" s="15">
        <v>6917.24</v>
      </c>
    </row>
    <row r="14" spans="1:6" x14ac:dyDescent="0.35">
      <c r="A14" s="21" t="s">
        <v>0</v>
      </c>
      <c r="B14" s="22" t="s">
        <v>5</v>
      </c>
      <c r="C14" s="15">
        <v>2043.2373640000001</v>
      </c>
      <c r="D14" s="15">
        <v>393.19436400000006</v>
      </c>
      <c r="E14" s="15">
        <v>539.83499999999992</v>
      </c>
      <c r="F14" s="15">
        <v>1110.2080000000001</v>
      </c>
    </row>
    <row r="15" spans="1:6" x14ac:dyDescent="0.35">
      <c r="A15" s="21" t="s">
        <v>0</v>
      </c>
      <c r="B15" s="22" t="s">
        <v>6</v>
      </c>
      <c r="C15" s="15">
        <v>255.73454999999998</v>
      </c>
      <c r="D15" s="15">
        <v>255.73454999999998</v>
      </c>
      <c r="E15" s="15">
        <v>0</v>
      </c>
      <c r="F15" s="15">
        <v>0</v>
      </c>
    </row>
    <row r="16" spans="1:6" x14ac:dyDescent="0.35">
      <c r="A16" s="21" t="s">
        <v>0</v>
      </c>
      <c r="B16" s="22" t="s">
        <v>7</v>
      </c>
      <c r="C16" s="15">
        <v>4887.3429999999998</v>
      </c>
      <c r="D16" s="15">
        <v>0</v>
      </c>
      <c r="E16" s="15">
        <v>1719.0039999999999</v>
      </c>
      <c r="F16" s="15">
        <v>3168.3389999999999</v>
      </c>
    </row>
    <row r="17" spans="1:6" x14ac:dyDescent="0.35">
      <c r="A17" s="21" t="s">
        <v>0</v>
      </c>
      <c r="B17" s="22" t="s">
        <v>8</v>
      </c>
      <c r="C17" s="15">
        <v>11409.076086000001</v>
      </c>
      <c r="D17" s="15">
        <v>6045.4191179999998</v>
      </c>
      <c r="E17" s="15">
        <v>1270.1999999999998</v>
      </c>
      <c r="F17" s="15">
        <v>4093.456968</v>
      </c>
    </row>
    <row r="18" spans="1:6" x14ac:dyDescent="0.35">
      <c r="A18" s="21" t="s">
        <v>0</v>
      </c>
      <c r="B18" s="22" t="s">
        <v>9</v>
      </c>
      <c r="C18" s="15">
        <v>24.622182000000002</v>
      </c>
      <c r="D18" s="15">
        <v>24.622182000000002</v>
      </c>
      <c r="E18" s="15">
        <v>0</v>
      </c>
      <c r="F18" s="15">
        <v>0</v>
      </c>
    </row>
    <row r="19" spans="1:6" x14ac:dyDescent="0.35">
      <c r="A19" s="21" t="s">
        <v>0</v>
      </c>
      <c r="B19" s="22" t="s">
        <v>10</v>
      </c>
      <c r="C19" s="15">
        <v>5868.6830719999998</v>
      </c>
      <c r="D19" s="15">
        <v>50.231999999999999</v>
      </c>
      <c r="E19" s="15">
        <v>4582.9759999999997</v>
      </c>
      <c r="F19" s="15">
        <v>1235.4750720000002</v>
      </c>
    </row>
    <row r="20" spans="1:6" x14ac:dyDescent="0.35">
      <c r="A20" s="21" t="s">
        <v>0</v>
      </c>
      <c r="B20" s="22" t="s">
        <v>11</v>
      </c>
      <c r="C20" s="15">
        <v>1494.0961520000001</v>
      </c>
      <c r="D20" s="15">
        <v>1229.4711520000001</v>
      </c>
      <c r="E20" s="15">
        <v>264.625</v>
      </c>
      <c r="F20" s="15">
        <v>0</v>
      </c>
    </row>
    <row r="21" spans="1:6" x14ac:dyDescent="0.35">
      <c r="A21" s="21" t="s">
        <v>0</v>
      </c>
      <c r="B21" s="22" t="s">
        <v>12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35">
      <c r="A22" s="21" t="s">
        <v>0</v>
      </c>
      <c r="B22" s="22" t="s">
        <v>13</v>
      </c>
      <c r="C22" s="15">
        <v>606.75900000000001</v>
      </c>
      <c r="D22" s="15">
        <v>0</v>
      </c>
      <c r="E22" s="15">
        <v>445.27419999999995</v>
      </c>
      <c r="F22" s="15">
        <v>161.48480000000001</v>
      </c>
    </row>
    <row r="23" spans="1:6" x14ac:dyDescent="0.35">
      <c r="A23" s="21" t="s">
        <v>0</v>
      </c>
      <c r="B23" s="22" t="s">
        <v>14</v>
      </c>
      <c r="C23" s="15">
        <v>1645.2177160000003</v>
      </c>
      <c r="D23" s="15">
        <v>691.882384</v>
      </c>
      <c r="E23" s="15">
        <v>0</v>
      </c>
      <c r="F23" s="15">
        <v>953.33533200000011</v>
      </c>
    </row>
    <row r="24" spans="1:6" x14ac:dyDescent="0.35">
      <c r="A24" s="21" t="s">
        <v>0</v>
      </c>
      <c r="B24" s="22" t="s">
        <v>15</v>
      </c>
      <c r="C24" s="15">
        <v>30.988979999999998</v>
      </c>
      <c r="D24" s="15">
        <v>30.988979999999998</v>
      </c>
      <c r="E24" s="15">
        <v>0</v>
      </c>
      <c r="F24" s="15">
        <v>0</v>
      </c>
    </row>
    <row r="25" spans="1:6" x14ac:dyDescent="0.35">
      <c r="A25" s="21" t="s">
        <v>0</v>
      </c>
      <c r="B25" s="22" t="s">
        <v>16</v>
      </c>
      <c r="C25" s="15">
        <v>20694.507257999994</v>
      </c>
      <c r="D25" s="15">
        <v>4823.8516879999997</v>
      </c>
      <c r="E25" s="15">
        <v>1506.20676</v>
      </c>
      <c r="F25" s="15">
        <v>14364.448809999998</v>
      </c>
    </row>
    <row r="26" spans="1:6" x14ac:dyDescent="0.35">
      <c r="A26" s="21" t="s">
        <v>0</v>
      </c>
      <c r="B26" s="22" t="s">
        <v>17</v>
      </c>
      <c r="C26" s="15">
        <v>14242.301551999999</v>
      </c>
      <c r="D26" s="15">
        <v>78.390072000000004</v>
      </c>
      <c r="E26" s="15">
        <v>12518.78508</v>
      </c>
      <c r="F26" s="15">
        <v>1645.1264000000001</v>
      </c>
    </row>
    <row r="27" spans="1:6" x14ac:dyDescent="0.35">
      <c r="A27" s="21" t="s">
        <v>0</v>
      </c>
      <c r="B27" s="22" t="s">
        <v>18</v>
      </c>
      <c r="C27" s="15">
        <v>13970.5694</v>
      </c>
      <c r="D27" s="15">
        <v>3548.8289999999997</v>
      </c>
      <c r="E27" s="15">
        <v>1411.73</v>
      </c>
      <c r="F27" s="15">
        <v>9010.0103999999992</v>
      </c>
    </row>
    <row r="28" spans="1:6" x14ac:dyDescent="0.35">
      <c r="A28" s="21" t="s">
        <v>19</v>
      </c>
      <c r="B28" s="22" t="s">
        <v>20</v>
      </c>
      <c r="C28" s="15">
        <v>10665.667727999999</v>
      </c>
      <c r="D28" s="15">
        <v>4702.0399279999992</v>
      </c>
      <c r="E28" s="15">
        <v>1778.2799999999997</v>
      </c>
      <c r="F28" s="15">
        <v>4185.3477999999996</v>
      </c>
    </row>
    <row r="29" spans="1:6" x14ac:dyDescent="0.35">
      <c r="A29" s="21" t="s">
        <v>19</v>
      </c>
      <c r="B29" s="22" t="s">
        <v>21</v>
      </c>
      <c r="C29" s="15">
        <v>1951.9143375000001</v>
      </c>
      <c r="D29" s="15">
        <v>1863.9175375000002</v>
      </c>
      <c r="E29" s="15">
        <v>0</v>
      </c>
      <c r="F29" s="15">
        <v>87.996799999999993</v>
      </c>
    </row>
    <row r="30" spans="1:6" x14ac:dyDescent="0.35">
      <c r="A30" s="21" t="s">
        <v>19</v>
      </c>
      <c r="B30" s="22" t="s">
        <v>22</v>
      </c>
      <c r="C30" s="15">
        <v>1693.6</v>
      </c>
      <c r="D30" s="15">
        <v>0</v>
      </c>
      <c r="E30" s="15">
        <v>1693.6</v>
      </c>
      <c r="F30" s="15">
        <v>0</v>
      </c>
    </row>
    <row r="31" spans="1:6" ht="29" x14ac:dyDescent="0.35">
      <c r="A31" s="21" t="s">
        <v>19</v>
      </c>
      <c r="B31" s="22" t="s">
        <v>869</v>
      </c>
      <c r="C31" s="15">
        <v>5861.5347000000002</v>
      </c>
      <c r="D31" s="15">
        <v>3124.5177000000003</v>
      </c>
      <c r="E31" s="15">
        <v>2667.4199999999996</v>
      </c>
      <c r="F31" s="15">
        <v>69.596999999999994</v>
      </c>
    </row>
    <row r="32" spans="1:6" x14ac:dyDescent="0.35">
      <c r="A32" s="21" t="s">
        <v>19</v>
      </c>
      <c r="B32" s="22" t="s">
        <v>870</v>
      </c>
      <c r="C32" s="15">
        <v>27505.397560000005</v>
      </c>
      <c r="D32" s="15">
        <v>3961.3564599999995</v>
      </c>
      <c r="E32" s="15">
        <v>15116.553099999997</v>
      </c>
      <c r="F32" s="15">
        <v>8427.4879999999994</v>
      </c>
    </row>
    <row r="33" spans="1:6" x14ac:dyDescent="0.35">
      <c r="A33" s="21" t="s">
        <v>19</v>
      </c>
      <c r="B33" s="22" t="s">
        <v>23</v>
      </c>
      <c r="C33" s="15">
        <v>5054.4247699999996</v>
      </c>
      <c r="D33" s="15">
        <v>3282.4957700000004</v>
      </c>
      <c r="E33" s="15">
        <v>1771.9290000000001</v>
      </c>
      <c r="F33" s="15">
        <v>0</v>
      </c>
    </row>
    <row r="34" spans="1:6" x14ac:dyDescent="0.35">
      <c r="A34" s="21" t="s">
        <v>19</v>
      </c>
      <c r="B34" s="22" t="s">
        <v>24</v>
      </c>
      <c r="C34" s="15">
        <v>8447.5743500000008</v>
      </c>
      <c r="D34" s="15">
        <v>575.50665000000004</v>
      </c>
      <c r="E34" s="15">
        <v>7828.0692999999992</v>
      </c>
      <c r="F34" s="15">
        <v>43.998399999999997</v>
      </c>
    </row>
    <row r="35" spans="1:6" x14ac:dyDescent="0.35">
      <c r="A35" s="21" t="s">
        <v>19</v>
      </c>
      <c r="B35" s="22" t="s">
        <v>871</v>
      </c>
      <c r="C35" s="15">
        <v>40903.425959999993</v>
      </c>
      <c r="D35" s="15">
        <v>1527.8362999999999</v>
      </c>
      <c r="E35" s="15">
        <v>34934.757659999996</v>
      </c>
      <c r="F35" s="15">
        <v>4440.8320000000003</v>
      </c>
    </row>
    <row r="36" spans="1:6" x14ac:dyDescent="0.35">
      <c r="A36" s="21" t="s">
        <v>19</v>
      </c>
      <c r="B36" s="22" t="s">
        <v>25</v>
      </c>
      <c r="C36" s="15">
        <v>32188.494107999999</v>
      </c>
      <c r="D36" s="15">
        <v>5699.5203080000001</v>
      </c>
      <c r="E36" s="15">
        <v>25198.695800000001</v>
      </c>
      <c r="F36" s="15">
        <v>1290.278</v>
      </c>
    </row>
    <row r="37" spans="1:6" x14ac:dyDescent="0.35">
      <c r="A37" s="21" t="s">
        <v>19</v>
      </c>
      <c r="B37" s="22" t="s">
        <v>26</v>
      </c>
      <c r="C37" s="15">
        <v>77272.36421</v>
      </c>
      <c r="D37" s="15">
        <v>9238.1179599999996</v>
      </c>
      <c r="E37" s="15">
        <v>48388.558729999997</v>
      </c>
      <c r="F37" s="15">
        <v>19645.687519999999</v>
      </c>
    </row>
    <row r="38" spans="1:6" x14ac:dyDescent="0.35">
      <c r="A38" s="21" t="s">
        <v>19</v>
      </c>
      <c r="B38" s="22" t="s">
        <v>826</v>
      </c>
      <c r="C38" s="16"/>
      <c r="D38" s="16"/>
      <c r="E38" s="16"/>
      <c r="F38" s="16"/>
    </row>
    <row r="39" spans="1:6" x14ac:dyDescent="0.35">
      <c r="A39" s="21" t="s">
        <v>19</v>
      </c>
      <c r="B39" s="22" t="s">
        <v>27</v>
      </c>
      <c r="C39" s="15">
        <v>9579.6539499999999</v>
      </c>
      <c r="D39" s="15">
        <v>3010.9089499999995</v>
      </c>
      <c r="E39" s="15">
        <v>6568.744999999999</v>
      </c>
      <c r="F39" s="15">
        <v>0</v>
      </c>
    </row>
    <row r="40" spans="1:6" x14ac:dyDescent="0.35">
      <c r="A40" s="21" t="s">
        <v>19</v>
      </c>
      <c r="B40" s="22" t="s">
        <v>28</v>
      </c>
      <c r="C40" s="15">
        <v>1312.3200999999999</v>
      </c>
      <c r="D40" s="15">
        <v>497.38429999999994</v>
      </c>
      <c r="E40" s="15">
        <v>814.93579999999997</v>
      </c>
      <c r="F40" s="15">
        <v>0</v>
      </c>
    </row>
    <row r="41" spans="1:6" x14ac:dyDescent="0.35">
      <c r="A41" s="21" t="s">
        <v>19</v>
      </c>
      <c r="B41" s="22" t="s">
        <v>753</v>
      </c>
      <c r="C41" s="15">
        <v>46318.287349999999</v>
      </c>
      <c r="D41" s="15">
        <v>24161.694782000002</v>
      </c>
      <c r="E41" s="15">
        <v>4861.6904999999997</v>
      </c>
      <c r="F41" s="15">
        <v>17294.902067999999</v>
      </c>
    </row>
    <row r="42" spans="1:6" x14ac:dyDescent="0.35">
      <c r="A42" s="21" t="s">
        <v>19</v>
      </c>
      <c r="B42" s="22" t="s">
        <v>29</v>
      </c>
      <c r="C42" s="15">
        <v>25330.436077999995</v>
      </c>
      <c r="D42" s="15">
        <v>13736.628218</v>
      </c>
      <c r="E42" s="15">
        <v>10127.897499999999</v>
      </c>
      <c r="F42" s="15">
        <v>1465.9103600000001</v>
      </c>
    </row>
    <row r="43" spans="1:6" x14ac:dyDescent="0.35">
      <c r="A43" s="21" t="s">
        <v>19</v>
      </c>
      <c r="B43" s="22" t="s">
        <v>30</v>
      </c>
      <c r="C43" s="15">
        <v>1483.5529999999999</v>
      </c>
      <c r="D43" s="15">
        <v>1483.5529999999999</v>
      </c>
      <c r="E43" s="15">
        <v>0</v>
      </c>
      <c r="F43" s="15">
        <v>0</v>
      </c>
    </row>
    <row r="44" spans="1:6" x14ac:dyDescent="0.35">
      <c r="A44" s="21" t="s">
        <v>19</v>
      </c>
      <c r="B44" s="22" t="s">
        <v>31</v>
      </c>
      <c r="C44" s="15">
        <v>3052.0506599999999</v>
      </c>
      <c r="D44" s="15">
        <v>781.17065999999988</v>
      </c>
      <c r="E44" s="15">
        <v>0</v>
      </c>
      <c r="F44" s="15">
        <v>2270.88</v>
      </c>
    </row>
    <row r="45" spans="1:6" x14ac:dyDescent="0.35">
      <c r="A45" s="21" t="s">
        <v>19</v>
      </c>
      <c r="B45" s="22" t="s">
        <v>32</v>
      </c>
      <c r="C45" s="15">
        <v>8050.2879999999996</v>
      </c>
      <c r="D45" s="15">
        <v>0</v>
      </c>
      <c r="E45" s="15">
        <v>8050.2879999999996</v>
      </c>
      <c r="F45" s="15">
        <v>0</v>
      </c>
    </row>
    <row r="46" spans="1:6" x14ac:dyDescent="0.35">
      <c r="A46" s="21" t="s">
        <v>19</v>
      </c>
      <c r="B46" s="22" t="s">
        <v>33</v>
      </c>
      <c r="C46" s="15">
        <v>23911.424540000004</v>
      </c>
      <c r="D46" s="15">
        <v>13466.7199</v>
      </c>
      <c r="E46" s="15">
        <v>10264.86118</v>
      </c>
      <c r="F46" s="15">
        <v>179.84345999999999</v>
      </c>
    </row>
    <row r="47" spans="1:6" x14ac:dyDescent="0.35">
      <c r="A47" s="21" t="s">
        <v>19</v>
      </c>
      <c r="B47" s="22" t="s">
        <v>872</v>
      </c>
      <c r="C47" s="15">
        <v>20821.941188000001</v>
      </c>
      <c r="D47" s="15">
        <v>3184.3081480000001</v>
      </c>
      <c r="E47" s="15">
        <v>5728.6019999999999</v>
      </c>
      <c r="F47" s="15">
        <v>11909.031039999998</v>
      </c>
    </row>
    <row r="48" spans="1:6" x14ac:dyDescent="0.35">
      <c r="A48" s="21" t="s">
        <v>19</v>
      </c>
      <c r="B48" s="22" t="s">
        <v>34</v>
      </c>
      <c r="C48" s="15">
        <v>18596.278693</v>
      </c>
      <c r="D48" s="15">
        <v>7646.7679899999994</v>
      </c>
      <c r="E48" s="15">
        <v>9068.0083999999988</v>
      </c>
      <c r="F48" s="15">
        <v>1881.5023030000002</v>
      </c>
    </row>
    <row r="49" spans="1:6" x14ac:dyDescent="0.35">
      <c r="A49" s="21" t="s">
        <v>19</v>
      </c>
      <c r="B49" s="22" t="s">
        <v>873</v>
      </c>
      <c r="C49" s="15">
        <v>7672.0288799999989</v>
      </c>
      <c r="D49" s="15">
        <v>5488.4199999999992</v>
      </c>
      <c r="E49" s="15">
        <v>2180.3090000000002</v>
      </c>
      <c r="F49" s="15">
        <v>3.2998799999999999</v>
      </c>
    </row>
    <row r="50" spans="1:6" x14ac:dyDescent="0.35">
      <c r="A50" s="21" t="s">
        <v>19</v>
      </c>
      <c r="B50" s="22" t="s">
        <v>874</v>
      </c>
      <c r="C50" s="15">
        <v>9668.3681719999986</v>
      </c>
      <c r="D50" s="15">
        <v>1933.695972</v>
      </c>
      <c r="E50" s="15">
        <v>6624.4641999999985</v>
      </c>
      <c r="F50" s="15">
        <v>1110.2080000000001</v>
      </c>
    </row>
    <row r="51" spans="1:6" x14ac:dyDescent="0.35">
      <c r="A51" s="21" t="s">
        <v>19</v>
      </c>
      <c r="B51" s="22" t="s">
        <v>35</v>
      </c>
      <c r="C51" s="15">
        <v>11259.513200000001</v>
      </c>
      <c r="D51" s="15">
        <v>2044.7868000000001</v>
      </c>
      <c r="E51" s="15">
        <v>0</v>
      </c>
      <c r="F51" s="15">
        <v>9214.7263999999996</v>
      </c>
    </row>
    <row r="52" spans="1:6" x14ac:dyDescent="0.35">
      <c r="A52" s="21" t="s">
        <v>19</v>
      </c>
      <c r="B52" s="22" t="s">
        <v>36</v>
      </c>
      <c r="C52" s="15">
        <v>5309.4675859999998</v>
      </c>
      <c r="D52" s="15">
        <v>5309.4675859999998</v>
      </c>
      <c r="E52" s="15">
        <v>0</v>
      </c>
      <c r="F52" s="15">
        <v>0</v>
      </c>
    </row>
    <row r="53" spans="1:6" x14ac:dyDescent="0.35">
      <c r="A53" s="21" t="s">
        <v>19</v>
      </c>
      <c r="B53" s="22" t="s">
        <v>37</v>
      </c>
      <c r="C53" s="15">
        <v>280.67392799999999</v>
      </c>
      <c r="D53" s="15">
        <v>279.35397599999999</v>
      </c>
      <c r="E53" s="15">
        <v>0</v>
      </c>
      <c r="F53" s="15">
        <v>1.319952</v>
      </c>
    </row>
    <row r="54" spans="1:6" x14ac:dyDescent="0.35">
      <c r="A54" s="21" t="s">
        <v>19</v>
      </c>
      <c r="B54" s="22" t="s">
        <v>875</v>
      </c>
      <c r="C54" s="15">
        <v>42659.216999999997</v>
      </c>
      <c r="D54" s="15">
        <v>16904.711149999996</v>
      </c>
      <c r="E54" s="15">
        <v>21290.430649999998</v>
      </c>
      <c r="F54" s="15">
        <v>4464.0752000000002</v>
      </c>
    </row>
    <row r="55" spans="1:6" x14ac:dyDescent="0.35">
      <c r="A55" s="21" t="s">
        <v>19</v>
      </c>
      <c r="B55" s="22" t="s">
        <v>38</v>
      </c>
      <c r="C55" s="15">
        <v>17200.782082000002</v>
      </c>
      <c r="D55" s="15">
        <v>2340.3794619999999</v>
      </c>
      <c r="E55" s="15">
        <v>14858.202699999998</v>
      </c>
      <c r="F55" s="15">
        <v>2.1999200000000001</v>
      </c>
    </row>
    <row r="56" spans="1:6" x14ac:dyDescent="0.35">
      <c r="A56" s="21" t="s">
        <v>19</v>
      </c>
      <c r="B56" s="22" t="s">
        <v>39</v>
      </c>
      <c r="C56" s="15">
        <v>875.77640700000006</v>
      </c>
      <c r="D56" s="15">
        <v>875.77640700000006</v>
      </c>
      <c r="E56" s="15">
        <v>0</v>
      </c>
      <c r="F56" s="15">
        <v>0</v>
      </c>
    </row>
    <row r="57" spans="1:6" x14ac:dyDescent="0.35">
      <c r="A57" s="21" t="s">
        <v>19</v>
      </c>
      <c r="B57" s="22" t="s">
        <v>40</v>
      </c>
      <c r="C57" s="15">
        <v>50909.384131999992</v>
      </c>
      <c r="D57" s="15">
        <v>7495.6099399999994</v>
      </c>
      <c r="E57" s="15">
        <v>35699.194999999992</v>
      </c>
      <c r="F57" s="15">
        <v>7714.5791919999992</v>
      </c>
    </row>
    <row r="58" spans="1:6" x14ac:dyDescent="0.35">
      <c r="A58" s="21" t="s">
        <v>19</v>
      </c>
      <c r="B58" s="22" t="s">
        <v>41</v>
      </c>
      <c r="C58" s="15">
        <v>4676.3758399999997</v>
      </c>
      <c r="D58" s="15">
        <v>477.23643999999996</v>
      </c>
      <c r="E58" s="15">
        <v>3979.1473999999998</v>
      </c>
      <c r="F58" s="15">
        <v>219.99200000000002</v>
      </c>
    </row>
    <row r="59" spans="1:6" x14ac:dyDescent="0.35">
      <c r="A59" s="21" t="s">
        <v>19</v>
      </c>
      <c r="B59" s="22" t="s">
        <v>42</v>
      </c>
      <c r="C59" s="15">
        <v>24979.657171999999</v>
      </c>
      <c r="D59" s="15">
        <v>8350.4556719999982</v>
      </c>
      <c r="E59" s="15">
        <v>15214.469499999999</v>
      </c>
      <c r="F59" s="15">
        <v>1414.732</v>
      </c>
    </row>
    <row r="60" spans="1:6" x14ac:dyDescent="0.35">
      <c r="A60" s="21" t="s">
        <v>19</v>
      </c>
      <c r="B60" s="22" t="s">
        <v>43</v>
      </c>
      <c r="C60" s="15">
        <v>26700.971169999997</v>
      </c>
      <c r="D60" s="15">
        <v>6982.1812</v>
      </c>
      <c r="E60" s="15">
        <v>4251.5749999999998</v>
      </c>
      <c r="F60" s="15">
        <v>15467.214970000001</v>
      </c>
    </row>
    <row r="61" spans="1:6" x14ac:dyDescent="0.35">
      <c r="A61" s="21" t="s">
        <v>19</v>
      </c>
      <c r="B61" s="22" t="s">
        <v>876</v>
      </c>
      <c r="C61" s="15">
        <v>2522.1200000000003</v>
      </c>
      <c r="D61" s="15">
        <v>1658.384</v>
      </c>
      <c r="E61" s="15">
        <v>863.73599999999999</v>
      </c>
      <c r="F61" s="15">
        <v>0</v>
      </c>
    </row>
    <row r="62" spans="1:6" x14ac:dyDescent="0.35">
      <c r="A62" s="21" t="s">
        <v>19</v>
      </c>
      <c r="B62" s="22" t="s">
        <v>44</v>
      </c>
      <c r="C62" s="15">
        <v>35947.909147999999</v>
      </c>
      <c r="D62" s="15">
        <v>24588.510762000002</v>
      </c>
      <c r="E62" s="15">
        <v>8629.950499999999</v>
      </c>
      <c r="F62" s="15">
        <v>2729.4478859999999</v>
      </c>
    </row>
    <row r="63" spans="1:6" x14ac:dyDescent="0.35">
      <c r="A63" s="21" t="s">
        <v>19</v>
      </c>
      <c r="B63" s="22" t="s">
        <v>45</v>
      </c>
      <c r="C63" s="15">
        <v>12364.349470000001</v>
      </c>
      <c r="D63" s="15">
        <v>3005.8394699999999</v>
      </c>
      <c r="E63" s="15">
        <v>0</v>
      </c>
      <c r="F63" s="15">
        <v>9358.51</v>
      </c>
    </row>
    <row r="64" spans="1:6" x14ac:dyDescent="0.35">
      <c r="A64" s="21" t="s">
        <v>19</v>
      </c>
      <c r="B64" s="22" t="s">
        <v>754</v>
      </c>
      <c r="C64" s="15">
        <v>6849.8482999999997</v>
      </c>
      <c r="D64" s="15">
        <v>5660.0943000000007</v>
      </c>
      <c r="E64" s="15">
        <v>1189.7539999999999</v>
      </c>
      <c r="F64" s="15">
        <v>0</v>
      </c>
    </row>
    <row r="65" spans="1:6" x14ac:dyDescent="0.35">
      <c r="A65" s="21" t="s">
        <v>19</v>
      </c>
      <c r="B65" s="22" t="s">
        <v>46</v>
      </c>
      <c r="C65" s="15">
        <v>74733.445099999983</v>
      </c>
      <c r="D65" s="15">
        <v>30389.88422</v>
      </c>
      <c r="E65" s="15">
        <v>32416.024999999994</v>
      </c>
      <c r="F65" s="15">
        <v>11927.535879999998</v>
      </c>
    </row>
    <row r="66" spans="1:6" x14ac:dyDescent="0.35">
      <c r="A66" s="21" t="s">
        <v>19</v>
      </c>
      <c r="B66" s="22" t="s">
        <v>47</v>
      </c>
      <c r="C66" s="15">
        <v>6644.6257599999999</v>
      </c>
      <c r="D66" s="15">
        <v>0</v>
      </c>
      <c r="E66" s="15">
        <v>2464.1880000000001</v>
      </c>
      <c r="F66" s="15">
        <v>4180.4377599999998</v>
      </c>
    </row>
    <row r="67" spans="1:6" x14ac:dyDescent="0.35">
      <c r="A67" s="21" t="s">
        <v>19</v>
      </c>
      <c r="B67" s="22" t="s">
        <v>877</v>
      </c>
      <c r="C67" s="15">
        <v>8484.8571199999988</v>
      </c>
      <c r="D67" s="15">
        <v>2011.6659199999997</v>
      </c>
      <c r="E67" s="15">
        <v>6473.1912000000002</v>
      </c>
      <c r="F67" s="15">
        <v>0</v>
      </c>
    </row>
    <row r="68" spans="1:6" x14ac:dyDescent="0.35">
      <c r="A68" s="21" t="s">
        <v>19</v>
      </c>
      <c r="B68" s="22" t="s">
        <v>48</v>
      </c>
      <c r="C68" s="15">
        <v>0</v>
      </c>
      <c r="D68" s="15">
        <v>0</v>
      </c>
      <c r="E68" s="15">
        <v>0</v>
      </c>
      <c r="F68" s="15">
        <v>0</v>
      </c>
    </row>
    <row r="69" spans="1:6" x14ac:dyDescent="0.35">
      <c r="A69" s="21" t="s">
        <v>19</v>
      </c>
      <c r="B69" s="22" t="s">
        <v>49</v>
      </c>
      <c r="C69" s="15">
        <v>241.96732200000002</v>
      </c>
      <c r="D69" s="15">
        <v>241.96732200000002</v>
      </c>
      <c r="E69" s="15">
        <v>0</v>
      </c>
      <c r="F69" s="15">
        <v>0</v>
      </c>
    </row>
    <row r="70" spans="1:6" x14ac:dyDescent="0.35">
      <c r="A70" s="21" t="s">
        <v>19</v>
      </c>
      <c r="B70" s="22" t="s">
        <v>755</v>
      </c>
      <c r="C70" s="15">
        <v>13009.51038</v>
      </c>
      <c r="D70" s="15">
        <v>3172.0304599999999</v>
      </c>
      <c r="E70" s="15">
        <v>8626.3439199999993</v>
      </c>
      <c r="F70" s="15">
        <v>1211.136</v>
      </c>
    </row>
    <row r="71" spans="1:6" x14ac:dyDescent="0.35">
      <c r="A71" s="21" t="s">
        <v>19</v>
      </c>
      <c r="B71" s="22" t="s">
        <v>50</v>
      </c>
      <c r="C71" s="15">
        <v>23672.997508</v>
      </c>
      <c r="D71" s="15">
        <v>7099.6186479999988</v>
      </c>
      <c r="E71" s="15">
        <v>16573.378859999997</v>
      </c>
      <c r="F71" s="15">
        <v>0</v>
      </c>
    </row>
    <row r="72" spans="1:6" x14ac:dyDescent="0.35">
      <c r="A72" s="21" t="s">
        <v>19</v>
      </c>
      <c r="B72" s="22" t="s">
        <v>51</v>
      </c>
      <c r="C72" s="15">
        <v>543.45261999999991</v>
      </c>
      <c r="D72" s="15">
        <v>543.45261999999991</v>
      </c>
      <c r="E72" s="15">
        <v>0</v>
      </c>
      <c r="F72" s="15">
        <v>0</v>
      </c>
    </row>
    <row r="73" spans="1:6" x14ac:dyDescent="0.35">
      <c r="A73" s="21" t="s">
        <v>19</v>
      </c>
      <c r="B73" s="22" t="s">
        <v>52</v>
      </c>
      <c r="C73" s="15">
        <v>25046.135619999994</v>
      </c>
      <c r="D73" s="15">
        <v>854.51679000000001</v>
      </c>
      <c r="E73" s="15">
        <v>24191.618829999996</v>
      </c>
      <c r="F73" s="15">
        <v>0</v>
      </c>
    </row>
    <row r="74" spans="1:6" ht="29" x14ac:dyDescent="0.35">
      <c r="A74" s="21" t="s">
        <v>19</v>
      </c>
      <c r="B74" s="22" t="s">
        <v>53</v>
      </c>
      <c r="C74" s="15">
        <v>578.90575000000001</v>
      </c>
      <c r="D74" s="15">
        <v>5.4440099999999996</v>
      </c>
      <c r="E74" s="15">
        <v>0</v>
      </c>
      <c r="F74" s="15">
        <v>573.46173999999996</v>
      </c>
    </row>
    <row r="75" spans="1:6" x14ac:dyDescent="0.35">
      <c r="A75" s="21" t="s">
        <v>19</v>
      </c>
      <c r="B75" s="22" t="s">
        <v>878</v>
      </c>
      <c r="C75" s="15">
        <v>3045.0001999999999</v>
      </c>
      <c r="D75" s="15">
        <v>0</v>
      </c>
      <c r="E75" s="15">
        <v>0</v>
      </c>
      <c r="F75" s="15">
        <v>3045.0001999999999</v>
      </c>
    </row>
    <row r="76" spans="1:6" x14ac:dyDescent="0.35">
      <c r="A76" s="21" t="s">
        <v>19</v>
      </c>
      <c r="B76" s="22" t="s">
        <v>54</v>
      </c>
      <c r="C76" s="15">
        <v>9224.5267600000006</v>
      </c>
      <c r="D76" s="15">
        <v>555.97880000000009</v>
      </c>
      <c r="E76" s="15">
        <v>8668.5479599999999</v>
      </c>
      <c r="F76" s="15">
        <v>0</v>
      </c>
    </row>
    <row r="77" spans="1:6" x14ac:dyDescent="0.35">
      <c r="A77" s="21" t="s">
        <v>19</v>
      </c>
      <c r="B77" s="22" t="s">
        <v>55</v>
      </c>
      <c r="C77" s="15">
        <v>5881.6076799999992</v>
      </c>
      <c r="D77" s="15">
        <v>1687.2213999999999</v>
      </c>
      <c r="E77" s="15">
        <v>1089.54908</v>
      </c>
      <c r="F77" s="15">
        <v>3104.8371999999999</v>
      </c>
    </row>
    <row r="78" spans="1:6" ht="29" x14ac:dyDescent="0.35">
      <c r="A78" s="21" t="s">
        <v>19</v>
      </c>
      <c r="B78" s="22" t="s">
        <v>756</v>
      </c>
      <c r="C78" s="15">
        <v>2568.5448160000001</v>
      </c>
      <c r="D78" s="15">
        <v>53.310815999999996</v>
      </c>
      <c r="E78" s="15">
        <v>2515.2339999999999</v>
      </c>
      <c r="F78" s="15">
        <v>0</v>
      </c>
    </row>
    <row r="79" spans="1:6" ht="29" x14ac:dyDescent="0.35">
      <c r="A79" s="21" t="s">
        <v>19</v>
      </c>
      <c r="B79" s="22" t="s">
        <v>879</v>
      </c>
      <c r="C79" s="15">
        <v>4603.6383540000006</v>
      </c>
      <c r="D79" s="15">
        <v>321.66746999999998</v>
      </c>
      <c r="E79" s="15">
        <v>1932.8209999999999</v>
      </c>
      <c r="F79" s="15">
        <v>2349.1498839999999</v>
      </c>
    </row>
    <row r="80" spans="1:6" x14ac:dyDescent="0.35">
      <c r="A80" s="21" t="s">
        <v>19</v>
      </c>
      <c r="B80" s="22" t="s">
        <v>827</v>
      </c>
      <c r="C80" s="15">
        <v>0</v>
      </c>
      <c r="D80" s="15">
        <v>0</v>
      </c>
      <c r="E80" s="15">
        <v>0</v>
      </c>
      <c r="F80" s="15">
        <v>0</v>
      </c>
    </row>
    <row r="81" spans="1:6" x14ac:dyDescent="0.35">
      <c r="A81" s="21" t="s">
        <v>19</v>
      </c>
      <c r="B81" s="22" t="s">
        <v>56</v>
      </c>
      <c r="C81" s="15">
        <v>19919.043710000002</v>
      </c>
      <c r="D81" s="15">
        <v>5619.9172100000005</v>
      </c>
      <c r="E81" s="15">
        <v>11795.242499999998</v>
      </c>
      <c r="F81" s="15">
        <v>2503.884</v>
      </c>
    </row>
    <row r="82" spans="1:6" x14ac:dyDescent="0.35">
      <c r="A82" s="21" t="s">
        <v>19</v>
      </c>
      <c r="B82" s="22" t="s">
        <v>57</v>
      </c>
      <c r="C82" s="15">
        <v>11338.486800000002</v>
      </c>
      <c r="D82" s="15">
        <v>1269.5768000000003</v>
      </c>
      <c r="E82" s="15">
        <v>4013.2300000000005</v>
      </c>
      <c r="F82" s="15">
        <v>6055.68</v>
      </c>
    </row>
    <row r="83" spans="1:6" x14ac:dyDescent="0.35">
      <c r="A83" s="21" t="s">
        <v>19</v>
      </c>
      <c r="B83" s="22" t="s">
        <v>880</v>
      </c>
      <c r="C83" s="15">
        <v>31232.188987999998</v>
      </c>
      <c r="D83" s="15">
        <v>3141.1713679999993</v>
      </c>
      <c r="E83" s="15">
        <v>18866.181</v>
      </c>
      <c r="F83" s="15">
        <v>9224.83662</v>
      </c>
    </row>
    <row r="84" spans="1:6" x14ac:dyDescent="0.35">
      <c r="A84" s="21" t="s">
        <v>19</v>
      </c>
      <c r="B84" s="22" t="s">
        <v>58</v>
      </c>
      <c r="C84" s="15">
        <v>956.08715649999999</v>
      </c>
      <c r="D84" s="15">
        <v>956.08715649999999</v>
      </c>
      <c r="E84" s="15">
        <v>0</v>
      </c>
      <c r="F84" s="15">
        <v>0</v>
      </c>
    </row>
    <row r="85" spans="1:6" x14ac:dyDescent="0.35">
      <c r="A85" s="21" t="s">
        <v>19</v>
      </c>
      <c r="B85" s="22" t="s">
        <v>881</v>
      </c>
      <c r="C85" s="15">
        <v>63170.498210000005</v>
      </c>
      <c r="D85" s="15">
        <v>1265.7263600000001</v>
      </c>
      <c r="E85" s="15">
        <v>42039.823850000001</v>
      </c>
      <c r="F85" s="15">
        <v>19864.947999999997</v>
      </c>
    </row>
    <row r="86" spans="1:6" x14ac:dyDescent="0.35">
      <c r="A86" s="21" t="s">
        <v>19</v>
      </c>
      <c r="B86" s="22" t="s">
        <v>59</v>
      </c>
      <c r="C86" s="15">
        <v>8315.1822200000006</v>
      </c>
      <c r="D86" s="15">
        <v>2220.4462799999997</v>
      </c>
      <c r="E86" s="15">
        <v>3959.8484999999996</v>
      </c>
      <c r="F86" s="15">
        <v>2134.88744</v>
      </c>
    </row>
    <row r="87" spans="1:6" x14ac:dyDescent="0.35">
      <c r="A87" s="21" t="s">
        <v>19</v>
      </c>
      <c r="B87" s="22" t="s">
        <v>60</v>
      </c>
      <c r="C87" s="15">
        <v>4976.9451500000005</v>
      </c>
      <c r="D87" s="15">
        <v>929.32375999999999</v>
      </c>
      <c r="E87" s="15">
        <v>3827.6293899999996</v>
      </c>
      <c r="F87" s="15">
        <v>219.99200000000002</v>
      </c>
    </row>
    <row r="88" spans="1:6" x14ac:dyDescent="0.35">
      <c r="A88" s="21" t="s">
        <v>19</v>
      </c>
      <c r="B88" s="22" t="s">
        <v>61</v>
      </c>
      <c r="C88" s="15">
        <v>19773.090972000002</v>
      </c>
      <c r="D88" s="15">
        <v>8016.3556719999997</v>
      </c>
      <c r="E88" s="15">
        <v>2842.0724999999998</v>
      </c>
      <c r="F88" s="15">
        <v>8914.6628000000001</v>
      </c>
    </row>
    <row r="89" spans="1:6" x14ac:dyDescent="0.35">
      <c r="A89" s="21" t="s">
        <v>19</v>
      </c>
      <c r="B89" s="22" t="s">
        <v>62</v>
      </c>
      <c r="C89" s="15">
        <v>101.16819999999998</v>
      </c>
      <c r="D89" s="15">
        <v>101.16819999999998</v>
      </c>
      <c r="E89" s="15">
        <v>0</v>
      </c>
      <c r="F89" s="15">
        <v>0</v>
      </c>
    </row>
    <row r="90" spans="1:6" x14ac:dyDescent="0.35">
      <c r="A90" s="21" t="s">
        <v>19</v>
      </c>
      <c r="B90" s="22" t="s">
        <v>63</v>
      </c>
      <c r="C90" s="15">
        <v>22678.595971999996</v>
      </c>
      <c r="D90" s="15">
        <v>7135.5269000000008</v>
      </c>
      <c r="E90" s="15">
        <v>13625.537999999997</v>
      </c>
      <c r="F90" s="15">
        <v>1917.5310720000002</v>
      </c>
    </row>
    <row r="91" spans="1:6" x14ac:dyDescent="0.35">
      <c r="A91" s="21" t="s">
        <v>19</v>
      </c>
      <c r="B91" s="22" t="s">
        <v>64</v>
      </c>
      <c r="C91" s="15">
        <v>35051.202433999999</v>
      </c>
      <c r="D91" s="15">
        <v>1184.7477039999999</v>
      </c>
      <c r="E91" s="15">
        <v>33866.454729999998</v>
      </c>
      <c r="F91" s="15">
        <v>0</v>
      </c>
    </row>
    <row r="92" spans="1:6" x14ac:dyDescent="0.35">
      <c r="A92" s="21" t="s">
        <v>19</v>
      </c>
      <c r="B92" s="22" t="s">
        <v>828</v>
      </c>
      <c r="C92" s="16"/>
      <c r="D92" s="16"/>
      <c r="E92" s="16"/>
      <c r="F92" s="16"/>
    </row>
    <row r="93" spans="1:6" x14ac:dyDescent="0.35">
      <c r="A93" s="21" t="s">
        <v>19</v>
      </c>
      <c r="B93" s="22" t="s">
        <v>65</v>
      </c>
      <c r="C93" s="15">
        <v>26799.097311999994</v>
      </c>
      <c r="D93" s="15">
        <v>15498.08366</v>
      </c>
      <c r="E93" s="15">
        <v>6850.6119999999992</v>
      </c>
      <c r="F93" s="15">
        <v>4450.4016520000005</v>
      </c>
    </row>
    <row r="94" spans="1:6" x14ac:dyDescent="0.35">
      <c r="A94" s="21" t="s">
        <v>19</v>
      </c>
      <c r="B94" s="22" t="s">
        <v>66</v>
      </c>
      <c r="C94" s="15">
        <v>16725.231824999999</v>
      </c>
      <c r="D94" s="15">
        <v>9441.7885100000003</v>
      </c>
      <c r="E94" s="15">
        <v>7281.4214999999995</v>
      </c>
      <c r="F94" s="15">
        <v>2.0218150000000001</v>
      </c>
    </row>
    <row r="95" spans="1:6" x14ac:dyDescent="0.35">
      <c r="A95" s="21" t="s">
        <v>19</v>
      </c>
      <c r="B95" s="22" t="s">
        <v>67</v>
      </c>
      <c r="C95" s="15">
        <v>2488.1475</v>
      </c>
      <c r="D95" s="15">
        <v>265.29750000000001</v>
      </c>
      <c r="E95" s="15">
        <v>2222.85</v>
      </c>
      <c r="F95" s="15">
        <v>0</v>
      </c>
    </row>
    <row r="96" spans="1:6" x14ac:dyDescent="0.35">
      <c r="A96" s="21" t="s">
        <v>68</v>
      </c>
      <c r="B96" s="22" t="s">
        <v>757</v>
      </c>
      <c r="C96" s="15">
        <v>8635.8463999999985</v>
      </c>
      <c r="D96" s="15">
        <v>56.966399999999993</v>
      </c>
      <c r="E96" s="15">
        <v>0</v>
      </c>
      <c r="F96" s="15">
        <v>8578.8799999999992</v>
      </c>
    </row>
    <row r="97" spans="1:6" x14ac:dyDescent="0.35">
      <c r="A97" s="21" t="s">
        <v>68</v>
      </c>
      <c r="B97" s="22" t="s">
        <v>829</v>
      </c>
      <c r="C97" s="16"/>
      <c r="D97" s="16"/>
      <c r="E97" s="16"/>
      <c r="F97" s="16"/>
    </row>
    <row r="98" spans="1:6" x14ac:dyDescent="0.35">
      <c r="A98" s="21" t="s">
        <v>68</v>
      </c>
      <c r="B98" s="22" t="s">
        <v>69</v>
      </c>
      <c r="C98" s="15">
        <v>10.999599999999999</v>
      </c>
      <c r="D98" s="15">
        <v>0</v>
      </c>
      <c r="E98" s="15">
        <v>0</v>
      </c>
      <c r="F98" s="15">
        <v>10.999599999999999</v>
      </c>
    </row>
    <row r="99" spans="1:6" x14ac:dyDescent="0.35">
      <c r="A99" s="21" t="s">
        <v>68</v>
      </c>
      <c r="B99" s="22" t="s">
        <v>758</v>
      </c>
      <c r="C99" s="15">
        <v>17544.283790000001</v>
      </c>
      <c r="D99" s="15">
        <v>1461.72999</v>
      </c>
      <c r="E99" s="15">
        <v>783.29</v>
      </c>
      <c r="F99" s="15">
        <v>15299.263800000002</v>
      </c>
    </row>
    <row r="100" spans="1:6" x14ac:dyDescent="0.35">
      <c r="A100" s="21" t="s">
        <v>68</v>
      </c>
      <c r="B100" s="22" t="s">
        <v>759</v>
      </c>
      <c r="C100" s="15">
        <v>44055.93742200001</v>
      </c>
      <c r="D100" s="15">
        <v>144.80662999999998</v>
      </c>
      <c r="E100" s="15">
        <v>0</v>
      </c>
      <c r="F100" s="15">
        <v>43911.130792000011</v>
      </c>
    </row>
    <row r="101" spans="1:6" x14ac:dyDescent="0.35">
      <c r="A101" s="21" t="s">
        <v>68</v>
      </c>
      <c r="B101" s="22" t="s">
        <v>70</v>
      </c>
      <c r="C101" s="15">
        <v>513.98559999999986</v>
      </c>
      <c r="D101" s="15">
        <v>513.98559999999986</v>
      </c>
      <c r="E101" s="15">
        <v>0</v>
      </c>
      <c r="F101" s="15">
        <v>0</v>
      </c>
    </row>
    <row r="102" spans="1:6" x14ac:dyDescent="0.35">
      <c r="A102" s="21" t="s">
        <v>68</v>
      </c>
      <c r="B102" s="22" t="s">
        <v>71</v>
      </c>
      <c r="C102" s="15">
        <v>2743.0821999999998</v>
      </c>
      <c r="D102" s="15">
        <v>1570.1021999999998</v>
      </c>
      <c r="E102" s="15">
        <v>0</v>
      </c>
      <c r="F102" s="15">
        <v>1172.98</v>
      </c>
    </row>
    <row r="103" spans="1:6" x14ac:dyDescent="0.35">
      <c r="A103" s="21" t="s">
        <v>68</v>
      </c>
      <c r="B103" s="22" t="s">
        <v>72</v>
      </c>
      <c r="C103" s="15">
        <v>7162.9217519999984</v>
      </c>
      <c r="D103" s="15">
        <v>2732.8</v>
      </c>
      <c r="E103" s="15">
        <v>954.76699999999994</v>
      </c>
      <c r="F103" s="15">
        <v>3475.3547519999997</v>
      </c>
    </row>
    <row r="104" spans="1:6" x14ac:dyDescent="0.35">
      <c r="A104" s="21" t="s">
        <v>68</v>
      </c>
      <c r="B104" s="22" t="s">
        <v>760</v>
      </c>
      <c r="C104" s="15">
        <v>11510.794877</v>
      </c>
      <c r="D104" s="15">
        <v>4380.2464520000003</v>
      </c>
      <c r="E104" s="15">
        <v>0</v>
      </c>
      <c r="F104" s="15">
        <v>7130.548425</v>
      </c>
    </row>
    <row r="105" spans="1:6" x14ac:dyDescent="0.35">
      <c r="A105" s="21" t="s">
        <v>68</v>
      </c>
      <c r="B105" s="22" t="s">
        <v>73</v>
      </c>
      <c r="C105" s="15">
        <v>214.65631999999999</v>
      </c>
      <c r="D105" s="15">
        <v>214.65631999999999</v>
      </c>
      <c r="E105" s="15">
        <v>0</v>
      </c>
      <c r="F105" s="15">
        <v>0</v>
      </c>
    </row>
    <row r="106" spans="1:6" x14ac:dyDescent="0.35">
      <c r="A106" s="21" t="s">
        <v>68</v>
      </c>
      <c r="B106" s="22" t="s">
        <v>882</v>
      </c>
      <c r="C106" s="15">
        <v>3904.8642400000003</v>
      </c>
      <c r="D106" s="15">
        <v>23.023440000000001</v>
      </c>
      <c r="E106" s="15">
        <v>0</v>
      </c>
      <c r="F106" s="15">
        <v>3881.8408000000004</v>
      </c>
    </row>
    <row r="107" spans="1:6" x14ac:dyDescent="0.35">
      <c r="A107" s="21" t="s">
        <v>68</v>
      </c>
      <c r="B107" s="22" t="s">
        <v>761</v>
      </c>
      <c r="C107" s="15">
        <v>604.68786799999998</v>
      </c>
      <c r="D107" s="15">
        <v>564.31666799999994</v>
      </c>
      <c r="E107" s="15">
        <v>0</v>
      </c>
      <c r="F107" s="15">
        <v>40.371200000000002</v>
      </c>
    </row>
    <row r="108" spans="1:6" x14ac:dyDescent="0.35">
      <c r="A108" s="21" t="s">
        <v>68</v>
      </c>
      <c r="B108" s="22" t="s">
        <v>74</v>
      </c>
      <c r="C108" s="15">
        <v>4971.6513140000006</v>
      </c>
      <c r="D108" s="15">
        <v>192.15131399999999</v>
      </c>
      <c r="E108" s="15">
        <v>0</v>
      </c>
      <c r="F108" s="15">
        <v>4779.5000000000009</v>
      </c>
    </row>
    <row r="109" spans="1:6" x14ac:dyDescent="0.35">
      <c r="A109" s="21" t="s">
        <v>68</v>
      </c>
      <c r="B109" s="22" t="s">
        <v>830</v>
      </c>
      <c r="C109" s="16"/>
      <c r="D109" s="16"/>
      <c r="E109" s="16"/>
      <c r="F109" s="16"/>
    </row>
    <row r="110" spans="1:6" ht="29" x14ac:dyDescent="0.35">
      <c r="A110" s="21" t="s">
        <v>68</v>
      </c>
      <c r="B110" s="22" t="s">
        <v>831</v>
      </c>
      <c r="C110" s="16"/>
      <c r="D110" s="16"/>
      <c r="E110" s="16"/>
      <c r="F110" s="16"/>
    </row>
    <row r="111" spans="1:6" ht="29" x14ac:dyDescent="0.35">
      <c r="A111" s="21" t="s">
        <v>68</v>
      </c>
      <c r="B111" s="22" t="s">
        <v>75</v>
      </c>
      <c r="C111" s="15">
        <v>7350.1949999999997</v>
      </c>
      <c r="D111" s="15">
        <v>7350.1949999999997</v>
      </c>
      <c r="E111" s="15">
        <v>0</v>
      </c>
      <c r="F111" s="15">
        <v>0</v>
      </c>
    </row>
    <row r="112" spans="1:6" x14ac:dyDescent="0.35">
      <c r="A112" s="21" t="s">
        <v>68</v>
      </c>
      <c r="B112" s="22" t="s">
        <v>883</v>
      </c>
      <c r="C112" s="15">
        <v>36250.505888</v>
      </c>
      <c r="D112" s="15">
        <v>15120.382728000002</v>
      </c>
      <c r="E112" s="15">
        <v>0</v>
      </c>
      <c r="F112" s="15">
        <v>21130.123159999999</v>
      </c>
    </row>
    <row r="113" spans="1:6" ht="29" x14ac:dyDescent="0.35">
      <c r="A113" s="21" t="s">
        <v>68</v>
      </c>
      <c r="B113" s="22" t="s">
        <v>76</v>
      </c>
      <c r="C113" s="15">
        <v>3603.1296000000002</v>
      </c>
      <c r="D113" s="15">
        <v>0</v>
      </c>
      <c r="E113" s="15">
        <v>0</v>
      </c>
      <c r="F113" s="15">
        <v>3603.1296000000002</v>
      </c>
    </row>
    <row r="114" spans="1:6" ht="29" x14ac:dyDescent="0.35">
      <c r="A114" s="21" t="s">
        <v>68</v>
      </c>
      <c r="B114" s="22" t="s">
        <v>77</v>
      </c>
      <c r="C114" s="15">
        <v>249.99698000000001</v>
      </c>
      <c r="D114" s="15">
        <v>157.90770000000001</v>
      </c>
      <c r="E114" s="15">
        <v>0</v>
      </c>
      <c r="F114" s="15">
        <v>92.089280000000002</v>
      </c>
    </row>
    <row r="115" spans="1:6" x14ac:dyDescent="0.35">
      <c r="A115" s="21" t="s">
        <v>68</v>
      </c>
      <c r="B115" s="22" t="s">
        <v>762</v>
      </c>
      <c r="C115" s="15">
        <v>5361.4546399999999</v>
      </c>
      <c r="D115" s="15">
        <v>341.28732000000002</v>
      </c>
      <c r="E115" s="15">
        <v>2781.7379999999998</v>
      </c>
      <c r="F115" s="15">
        <v>2238.4293200000002</v>
      </c>
    </row>
    <row r="116" spans="1:6" x14ac:dyDescent="0.35">
      <c r="A116" s="21" t="s">
        <v>68</v>
      </c>
      <c r="B116" s="22" t="s">
        <v>832</v>
      </c>
      <c r="C116" s="16"/>
      <c r="D116" s="16"/>
      <c r="E116" s="16"/>
      <c r="F116" s="16"/>
    </row>
    <row r="117" spans="1:6" ht="29" x14ac:dyDescent="0.35">
      <c r="A117" s="21" t="s">
        <v>68</v>
      </c>
      <c r="B117" s="22" t="s">
        <v>78</v>
      </c>
      <c r="C117" s="15">
        <v>726.07553000000007</v>
      </c>
      <c r="D117" s="15">
        <v>640.28673000000003</v>
      </c>
      <c r="E117" s="15">
        <v>0</v>
      </c>
      <c r="F117" s="15">
        <v>85.788799999999995</v>
      </c>
    </row>
    <row r="118" spans="1:6" x14ac:dyDescent="0.35">
      <c r="A118" s="21" t="s">
        <v>68</v>
      </c>
      <c r="B118" s="22" t="s">
        <v>79</v>
      </c>
      <c r="C118" s="15">
        <v>6547.1429039999994</v>
      </c>
      <c r="D118" s="15">
        <v>2695.9076600000003</v>
      </c>
      <c r="E118" s="15">
        <v>0</v>
      </c>
      <c r="F118" s="15">
        <v>3851.2352439999995</v>
      </c>
    </row>
    <row r="119" spans="1:6" x14ac:dyDescent="0.35">
      <c r="A119" s="21" t="s">
        <v>68</v>
      </c>
      <c r="B119" s="22" t="s">
        <v>80</v>
      </c>
      <c r="C119" s="15">
        <v>591.42844599999989</v>
      </c>
      <c r="D119" s="15">
        <v>591.42844599999989</v>
      </c>
      <c r="E119" s="15">
        <v>0</v>
      </c>
      <c r="F119" s="15">
        <v>0</v>
      </c>
    </row>
    <row r="120" spans="1:6" x14ac:dyDescent="0.35">
      <c r="A120" s="21" t="s">
        <v>68</v>
      </c>
      <c r="B120" s="22" t="s">
        <v>81</v>
      </c>
      <c r="C120" s="15">
        <v>7528.0206020000005</v>
      </c>
      <c r="D120" s="15">
        <v>1968.4331859999998</v>
      </c>
      <c r="E120" s="15">
        <v>2107.953</v>
      </c>
      <c r="F120" s="15">
        <v>3451.6344159999999</v>
      </c>
    </row>
    <row r="121" spans="1:6" x14ac:dyDescent="0.35">
      <c r="A121" s="21" t="s">
        <v>68</v>
      </c>
      <c r="B121" s="22" t="s">
        <v>884</v>
      </c>
      <c r="C121" s="15">
        <v>3002.7085980000002</v>
      </c>
      <c r="D121" s="15">
        <v>3002.7085980000002</v>
      </c>
      <c r="E121" s="15">
        <v>0</v>
      </c>
      <c r="F121" s="15">
        <v>0</v>
      </c>
    </row>
    <row r="122" spans="1:6" x14ac:dyDescent="0.35">
      <c r="A122" s="21" t="s">
        <v>68</v>
      </c>
      <c r="B122" s="22" t="s">
        <v>763</v>
      </c>
      <c r="C122" s="15">
        <v>5100.5920000000006</v>
      </c>
      <c r="D122" s="15">
        <v>5100.5920000000006</v>
      </c>
      <c r="E122" s="15">
        <v>0</v>
      </c>
      <c r="F122" s="15">
        <v>0</v>
      </c>
    </row>
    <row r="123" spans="1:6" x14ac:dyDescent="0.35">
      <c r="A123" s="21" t="s">
        <v>82</v>
      </c>
      <c r="B123" s="22" t="s">
        <v>710</v>
      </c>
      <c r="C123" s="15">
        <v>3790.9464721000004</v>
      </c>
      <c r="D123" s="15">
        <v>3790.9464721000004</v>
      </c>
      <c r="E123" s="15">
        <v>0</v>
      </c>
      <c r="F123" s="15">
        <v>0</v>
      </c>
    </row>
    <row r="124" spans="1:6" x14ac:dyDescent="0.35">
      <c r="A124" s="21" t="s">
        <v>82</v>
      </c>
      <c r="B124" s="22" t="s">
        <v>712</v>
      </c>
      <c r="C124" s="15">
        <v>842.95355400000005</v>
      </c>
      <c r="D124" s="15">
        <v>842.95355400000005</v>
      </c>
      <c r="E124" s="15">
        <v>0</v>
      </c>
      <c r="F124" s="15">
        <v>0</v>
      </c>
    </row>
    <row r="125" spans="1:6" x14ac:dyDescent="0.35">
      <c r="A125" s="21" t="s">
        <v>82</v>
      </c>
      <c r="B125" s="22" t="s">
        <v>83</v>
      </c>
      <c r="C125" s="15">
        <v>70915.33886199999</v>
      </c>
      <c r="D125" s="15">
        <v>26004.401365999998</v>
      </c>
      <c r="E125" s="15">
        <v>32395.159000000003</v>
      </c>
      <c r="F125" s="15">
        <v>12515.778495999999</v>
      </c>
    </row>
    <row r="126" spans="1:6" x14ac:dyDescent="0.35">
      <c r="A126" s="21" t="s">
        <v>82</v>
      </c>
      <c r="B126" s="22" t="s">
        <v>717</v>
      </c>
      <c r="C126" s="15">
        <v>8848.4726607000011</v>
      </c>
      <c r="D126" s="15">
        <v>8848.4726607000011</v>
      </c>
      <c r="E126" s="15">
        <v>0</v>
      </c>
      <c r="F126" s="15">
        <v>0</v>
      </c>
    </row>
    <row r="127" spans="1:6" x14ac:dyDescent="0.35">
      <c r="A127" s="21" t="s">
        <v>82</v>
      </c>
      <c r="B127" s="22" t="s">
        <v>84</v>
      </c>
      <c r="C127" s="15">
        <v>717.52969600000006</v>
      </c>
      <c r="D127" s="15">
        <v>480.85353600000008</v>
      </c>
      <c r="E127" s="15">
        <v>0</v>
      </c>
      <c r="F127" s="15">
        <v>236.67616000000001</v>
      </c>
    </row>
    <row r="128" spans="1:6" x14ac:dyDescent="0.35">
      <c r="A128" s="21" t="s">
        <v>82</v>
      </c>
      <c r="B128" s="22" t="s">
        <v>764</v>
      </c>
      <c r="C128" s="15">
        <v>22888.957548999995</v>
      </c>
      <c r="D128" s="15">
        <v>12559.538323999999</v>
      </c>
      <c r="E128" s="15">
        <v>5885.26</v>
      </c>
      <c r="F128" s="15">
        <v>4444.1592250000003</v>
      </c>
    </row>
    <row r="129" spans="1:6" x14ac:dyDescent="0.35">
      <c r="A129" s="21" t="s">
        <v>82</v>
      </c>
      <c r="B129" s="22" t="s">
        <v>85</v>
      </c>
      <c r="C129" s="15">
        <v>2566.1870878999998</v>
      </c>
      <c r="D129" s="15">
        <v>2566.1870878999998</v>
      </c>
      <c r="E129" s="15">
        <v>0</v>
      </c>
      <c r="F129" s="15">
        <v>0</v>
      </c>
    </row>
    <row r="130" spans="1:6" x14ac:dyDescent="0.35">
      <c r="A130" s="21" t="s">
        <v>82</v>
      </c>
      <c r="B130" s="22" t="s">
        <v>721</v>
      </c>
      <c r="C130" s="15">
        <v>8275.8745737000008</v>
      </c>
      <c r="D130" s="15">
        <v>8275.8745737000008</v>
      </c>
      <c r="E130" s="15">
        <v>0</v>
      </c>
      <c r="F130" s="15">
        <v>0</v>
      </c>
    </row>
    <row r="131" spans="1:6" x14ac:dyDescent="0.35">
      <c r="A131" s="21" t="s">
        <v>82</v>
      </c>
      <c r="B131" s="22" t="s">
        <v>727</v>
      </c>
      <c r="C131" s="15">
        <v>2196.1971295000003</v>
      </c>
      <c r="D131" s="15">
        <v>2196.1971295000003</v>
      </c>
      <c r="E131" s="15">
        <v>0</v>
      </c>
      <c r="F131" s="15">
        <v>0</v>
      </c>
    </row>
    <row r="132" spans="1:6" ht="29" x14ac:dyDescent="0.35">
      <c r="A132" s="21" t="s">
        <v>82</v>
      </c>
      <c r="B132" s="22" t="s">
        <v>732</v>
      </c>
      <c r="C132" s="15">
        <v>28574.266990799995</v>
      </c>
      <c r="D132" s="15">
        <v>18857.795082799988</v>
      </c>
      <c r="E132" s="15">
        <v>3016.7249999999999</v>
      </c>
      <c r="F132" s="15">
        <v>6699.7469080000001</v>
      </c>
    </row>
    <row r="133" spans="1:6" x14ac:dyDescent="0.35">
      <c r="A133" s="21" t="s">
        <v>82</v>
      </c>
      <c r="B133" s="22" t="s">
        <v>86</v>
      </c>
      <c r="C133" s="15">
        <v>17179.019541999998</v>
      </c>
      <c r="D133" s="15">
        <v>15868.992542</v>
      </c>
      <c r="E133" s="15">
        <v>815.04499999999996</v>
      </c>
      <c r="F133" s="15">
        <v>494.98200000000003</v>
      </c>
    </row>
    <row r="134" spans="1:6" x14ac:dyDescent="0.35">
      <c r="A134" s="21" t="s">
        <v>82</v>
      </c>
      <c r="B134" s="22" t="s">
        <v>736</v>
      </c>
      <c r="C134" s="15">
        <v>10414.303249400004</v>
      </c>
      <c r="D134" s="15">
        <v>6374.4333493999993</v>
      </c>
      <c r="E134" s="15">
        <v>0</v>
      </c>
      <c r="F134" s="15">
        <v>4039.8698999999997</v>
      </c>
    </row>
    <row r="135" spans="1:6" x14ac:dyDescent="0.35">
      <c r="A135" s="21" t="s">
        <v>82</v>
      </c>
      <c r="B135" s="22" t="s">
        <v>87</v>
      </c>
      <c r="C135" s="15">
        <v>41734.613271999995</v>
      </c>
      <c r="D135" s="15">
        <v>16833.697571999997</v>
      </c>
      <c r="E135" s="15">
        <v>10720.5317</v>
      </c>
      <c r="F135" s="15">
        <v>14180.383999999998</v>
      </c>
    </row>
    <row r="136" spans="1:6" x14ac:dyDescent="0.35">
      <c r="A136" s="21" t="s">
        <v>82</v>
      </c>
      <c r="B136" s="22" t="s">
        <v>88</v>
      </c>
      <c r="C136" s="15">
        <v>1862.6833654999998</v>
      </c>
      <c r="D136" s="15">
        <v>1862.6833654999998</v>
      </c>
      <c r="E136" s="15">
        <v>0</v>
      </c>
      <c r="F136" s="15">
        <v>0</v>
      </c>
    </row>
    <row r="137" spans="1:6" x14ac:dyDescent="0.35">
      <c r="A137" s="21" t="s">
        <v>82</v>
      </c>
      <c r="B137" s="22" t="s">
        <v>89</v>
      </c>
      <c r="C137" s="15">
        <v>39198.520790300005</v>
      </c>
      <c r="D137" s="15">
        <v>31359.87412180001</v>
      </c>
      <c r="E137" s="15">
        <v>7835.23</v>
      </c>
      <c r="F137" s="15">
        <v>3.4166685000000001</v>
      </c>
    </row>
    <row r="138" spans="1:6" x14ac:dyDescent="0.35">
      <c r="A138" s="21" t="s">
        <v>82</v>
      </c>
      <c r="B138" s="22" t="s">
        <v>90</v>
      </c>
      <c r="C138" s="15">
        <v>20695.854301900006</v>
      </c>
      <c r="D138" s="15">
        <v>20694.454221900007</v>
      </c>
      <c r="E138" s="15">
        <v>0</v>
      </c>
      <c r="F138" s="15">
        <v>1.40008</v>
      </c>
    </row>
    <row r="139" spans="1:6" x14ac:dyDescent="0.35">
      <c r="A139" s="21" t="s">
        <v>82</v>
      </c>
      <c r="B139" s="22" t="s">
        <v>91</v>
      </c>
      <c r="C139" s="15">
        <v>7030.2928625000004</v>
      </c>
      <c r="D139" s="15">
        <v>7030.2928625000004</v>
      </c>
      <c r="E139" s="15">
        <v>0</v>
      </c>
      <c r="F139" s="15">
        <v>0</v>
      </c>
    </row>
    <row r="140" spans="1:6" x14ac:dyDescent="0.35">
      <c r="A140" s="21" t="s">
        <v>82</v>
      </c>
      <c r="B140" s="22" t="s">
        <v>92</v>
      </c>
      <c r="C140" s="15">
        <v>10042.079882000004</v>
      </c>
      <c r="D140" s="15">
        <v>10003.581282000001</v>
      </c>
      <c r="E140" s="15">
        <v>0</v>
      </c>
      <c r="F140" s="15">
        <v>38.498599999999996</v>
      </c>
    </row>
    <row r="141" spans="1:6" x14ac:dyDescent="0.35">
      <c r="A141" s="21" t="s">
        <v>82</v>
      </c>
      <c r="B141" s="22" t="s">
        <v>748</v>
      </c>
      <c r="C141" s="15">
        <v>2614.3741815000008</v>
      </c>
      <c r="D141" s="15">
        <v>2614.3741815000008</v>
      </c>
      <c r="E141" s="15">
        <v>0</v>
      </c>
      <c r="F141" s="15">
        <v>0</v>
      </c>
    </row>
    <row r="142" spans="1:6" x14ac:dyDescent="0.35">
      <c r="A142" s="21" t="s">
        <v>93</v>
      </c>
      <c r="B142" s="22" t="s">
        <v>94</v>
      </c>
      <c r="C142" s="15">
        <v>15943.576387000001</v>
      </c>
      <c r="D142" s="15">
        <v>14561.476387000001</v>
      </c>
      <c r="E142" s="15">
        <v>1382.1000000000001</v>
      </c>
      <c r="F142" s="15">
        <v>0</v>
      </c>
    </row>
    <row r="143" spans="1:6" x14ac:dyDescent="0.35">
      <c r="A143" s="21" t="s">
        <v>93</v>
      </c>
      <c r="B143" s="22" t="s">
        <v>745</v>
      </c>
      <c r="C143" s="15">
        <v>12229.171550000001</v>
      </c>
      <c r="D143" s="15">
        <v>12229.171550000001</v>
      </c>
      <c r="E143" s="15">
        <v>0</v>
      </c>
      <c r="F143" s="15">
        <v>0</v>
      </c>
    </row>
    <row r="144" spans="1:6" x14ac:dyDescent="0.35">
      <c r="A144" s="21" t="s">
        <v>93</v>
      </c>
      <c r="B144" s="22" t="s">
        <v>95</v>
      </c>
      <c r="C144" s="15">
        <v>4921.4393565000009</v>
      </c>
      <c r="D144" s="15">
        <v>4921.4393565000009</v>
      </c>
      <c r="E144" s="15">
        <v>0</v>
      </c>
      <c r="F144" s="15">
        <v>0</v>
      </c>
    </row>
    <row r="145" spans="1:6" x14ac:dyDescent="0.35">
      <c r="A145" s="21" t="s">
        <v>96</v>
      </c>
      <c r="B145" s="22" t="s">
        <v>97</v>
      </c>
      <c r="C145" s="15">
        <v>12646.305752</v>
      </c>
      <c r="D145" s="15">
        <v>534.94575200000008</v>
      </c>
      <c r="E145" s="15">
        <v>0</v>
      </c>
      <c r="F145" s="15">
        <v>12111.36</v>
      </c>
    </row>
    <row r="146" spans="1:6" x14ac:dyDescent="0.35">
      <c r="A146" s="21" t="s">
        <v>96</v>
      </c>
      <c r="B146" s="22" t="s">
        <v>98</v>
      </c>
      <c r="C146" s="15">
        <v>9960.2705099999985</v>
      </c>
      <c r="D146" s="15">
        <v>3994.5645099999992</v>
      </c>
      <c r="E146" s="15">
        <v>5965.7060000000001</v>
      </c>
      <c r="F146" s="15">
        <v>0</v>
      </c>
    </row>
    <row r="147" spans="1:6" x14ac:dyDescent="0.35">
      <c r="A147" s="21" t="s">
        <v>96</v>
      </c>
      <c r="B147" s="22" t="s">
        <v>99</v>
      </c>
      <c r="C147" s="15">
        <v>2370.0804099999996</v>
      </c>
      <c r="D147" s="15">
        <v>2312.4264219999991</v>
      </c>
      <c r="E147" s="15">
        <v>0</v>
      </c>
      <c r="F147" s="15">
        <v>57.653988000000005</v>
      </c>
    </row>
    <row r="148" spans="1:6" x14ac:dyDescent="0.35">
      <c r="A148" s="21" t="s">
        <v>96</v>
      </c>
      <c r="B148" s="22" t="s">
        <v>100</v>
      </c>
      <c r="C148" s="15">
        <v>338.41106599999995</v>
      </c>
      <c r="D148" s="15">
        <v>259.21394599999996</v>
      </c>
      <c r="E148" s="15">
        <v>0</v>
      </c>
      <c r="F148" s="15">
        <v>79.197119999999998</v>
      </c>
    </row>
    <row r="149" spans="1:6" x14ac:dyDescent="0.35">
      <c r="A149" s="21" t="s">
        <v>96</v>
      </c>
      <c r="B149" s="22" t="s">
        <v>101</v>
      </c>
      <c r="C149" s="15">
        <v>10168.103520000001</v>
      </c>
      <c r="D149" s="15">
        <v>4011.2855199999995</v>
      </c>
      <c r="E149" s="15">
        <v>6156.8180000000002</v>
      </c>
      <c r="F149" s="15">
        <v>0</v>
      </c>
    </row>
    <row r="150" spans="1:6" x14ac:dyDescent="0.35">
      <c r="A150" s="21" t="s">
        <v>96</v>
      </c>
      <c r="B150" s="22" t="s">
        <v>102</v>
      </c>
      <c r="C150" s="15">
        <v>26985.939329999997</v>
      </c>
      <c r="D150" s="15">
        <v>6766.4385699999993</v>
      </c>
      <c r="E150" s="15">
        <v>18436.4656</v>
      </c>
      <c r="F150" s="15">
        <v>1783.0351599999999</v>
      </c>
    </row>
    <row r="151" spans="1:6" x14ac:dyDescent="0.35">
      <c r="A151" s="21" t="s">
        <v>96</v>
      </c>
      <c r="B151" s="22" t="s">
        <v>833</v>
      </c>
      <c r="C151" s="16"/>
      <c r="D151" s="16"/>
      <c r="E151" s="16"/>
      <c r="F151" s="16"/>
    </row>
    <row r="152" spans="1:6" x14ac:dyDescent="0.35">
      <c r="A152" s="21" t="s">
        <v>96</v>
      </c>
      <c r="B152" s="22" t="s">
        <v>103</v>
      </c>
      <c r="C152" s="15">
        <v>83.72</v>
      </c>
      <c r="D152" s="15">
        <v>83.72</v>
      </c>
      <c r="E152" s="15">
        <v>0</v>
      </c>
      <c r="F152" s="15">
        <v>0</v>
      </c>
    </row>
    <row r="153" spans="1:6" ht="29" x14ac:dyDescent="0.35">
      <c r="A153" s="21" t="s">
        <v>96</v>
      </c>
      <c r="B153" s="22" t="s">
        <v>765</v>
      </c>
      <c r="C153" s="15">
        <v>34463.461720000007</v>
      </c>
      <c r="D153" s="15">
        <v>1364.72</v>
      </c>
      <c r="E153" s="15">
        <v>24056.60212</v>
      </c>
      <c r="F153" s="15">
        <v>9042.1396000000004</v>
      </c>
    </row>
    <row r="154" spans="1:6" x14ac:dyDescent="0.35">
      <c r="A154" s="21" t="s">
        <v>96</v>
      </c>
      <c r="B154" s="22" t="s">
        <v>766</v>
      </c>
      <c r="C154" s="15">
        <v>272.78864999999996</v>
      </c>
      <c r="D154" s="15">
        <v>272.78864999999996</v>
      </c>
      <c r="E154" s="15">
        <v>0</v>
      </c>
      <c r="F154" s="15">
        <v>0</v>
      </c>
    </row>
    <row r="155" spans="1:6" x14ac:dyDescent="0.35">
      <c r="A155" s="21" t="s">
        <v>96</v>
      </c>
      <c r="B155" s="22" t="s">
        <v>104</v>
      </c>
      <c r="C155" s="15">
        <v>4219.7976260000005</v>
      </c>
      <c r="D155" s="15">
        <v>111.935126</v>
      </c>
      <c r="E155" s="15">
        <v>2291.6525000000001</v>
      </c>
      <c r="F155" s="15">
        <v>1816.21</v>
      </c>
    </row>
    <row r="156" spans="1:6" ht="29" x14ac:dyDescent="0.35">
      <c r="A156" s="21" t="s">
        <v>96</v>
      </c>
      <c r="B156" s="22" t="s">
        <v>105</v>
      </c>
      <c r="C156" s="15">
        <v>117.208</v>
      </c>
      <c r="D156" s="15">
        <v>117.208</v>
      </c>
      <c r="E156" s="15">
        <v>0</v>
      </c>
      <c r="F156" s="15">
        <v>0</v>
      </c>
    </row>
    <row r="157" spans="1:6" x14ac:dyDescent="0.35">
      <c r="A157" s="21" t="s">
        <v>96</v>
      </c>
      <c r="B157" s="22" t="s">
        <v>106</v>
      </c>
      <c r="C157" s="15">
        <v>1439.9462000000001</v>
      </c>
      <c r="D157" s="15">
        <v>1439.9462000000001</v>
      </c>
      <c r="E157" s="15">
        <v>0</v>
      </c>
      <c r="F157" s="15">
        <v>0</v>
      </c>
    </row>
    <row r="158" spans="1:6" x14ac:dyDescent="0.35">
      <c r="A158" s="21" t="s">
        <v>96</v>
      </c>
      <c r="B158" s="22" t="s">
        <v>107</v>
      </c>
      <c r="C158" s="15">
        <v>11380.869788</v>
      </c>
      <c r="D158" s="15">
        <v>1303.9497880000001</v>
      </c>
      <c r="E158" s="15">
        <v>10076.92</v>
      </c>
      <c r="F158" s="15">
        <v>0</v>
      </c>
    </row>
    <row r="159" spans="1:6" x14ac:dyDescent="0.35">
      <c r="A159" s="21" t="s">
        <v>96</v>
      </c>
      <c r="B159" s="22" t="s">
        <v>108</v>
      </c>
      <c r="C159" s="15">
        <v>25719.45564</v>
      </c>
      <c r="D159" s="15">
        <v>982.10587999999996</v>
      </c>
      <c r="E159" s="15">
        <v>2750.6480000000001</v>
      </c>
      <c r="F159" s="15">
        <v>21986.701760000004</v>
      </c>
    </row>
    <row r="160" spans="1:6" x14ac:dyDescent="0.35">
      <c r="A160" s="21" t="s">
        <v>96</v>
      </c>
      <c r="B160" s="22" t="s">
        <v>109</v>
      </c>
      <c r="C160" s="15">
        <v>12320.999979999997</v>
      </c>
      <c r="D160" s="15">
        <v>12320.999979999997</v>
      </c>
      <c r="E160" s="15">
        <v>0</v>
      </c>
      <c r="F160" s="15">
        <v>0</v>
      </c>
    </row>
    <row r="161" spans="1:6" x14ac:dyDescent="0.35">
      <c r="A161" s="21" t="s">
        <v>96</v>
      </c>
      <c r="B161" s="22" t="s">
        <v>110</v>
      </c>
      <c r="C161" s="15">
        <v>20884.221288000001</v>
      </c>
      <c r="D161" s="15">
        <v>485.09999999999997</v>
      </c>
      <c r="E161" s="15">
        <v>4693.3889999999992</v>
      </c>
      <c r="F161" s="15">
        <v>15705.732288000003</v>
      </c>
    </row>
    <row r="162" spans="1:6" x14ac:dyDescent="0.35">
      <c r="A162" s="21" t="s">
        <v>96</v>
      </c>
      <c r="B162" s="22" t="s">
        <v>767</v>
      </c>
      <c r="C162" s="15">
        <v>32373.954740000001</v>
      </c>
      <c r="D162" s="15">
        <v>5052.60754</v>
      </c>
      <c r="E162" s="15">
        <v>16219.267199999998</v>
      </c>
      <c r="F162" s="15">
        <v>11102.08</v>
      </c>
    </row>
    <row r="163" spans="1:6" x14ac:dyDescent="0.35">
      <c r="A163" s="21" t="s">
        <v>96</v>
      </c>
      <c r="B163" s="22" t="s">
        <v>768</v>
      </c>
      <c r="C163" s="15">
        <v>7476.0739199999998</v>
      </c>
      <c r="D163" s="15">
        <v>83.72</v>
      </c>
      <c r="E163" s="15">
        <v>7106.3643199999997</v>
      </c>
      <c r="F163" s="15">
        <v>285.9896</v>
      </c>
    </row>
    <row r="164" spans="1:6" x14ac:dyDescent="0.35">
      <c r="A164" s="21" t="s">
        <v>96</v>
      </c>
      <c r="B164" s="22" t="s">
        <v>111</v>
      </c>
      <c r="C164" s="15">
        <v>28187.778918</v>
      </c>
      <c r="D164" s="15">
        <v>4772.4829179999997</v>
      </c>
      <c r="E164" s="15">
        <v>0</v>
      </c>
      <c r="F164" s="15">
        <v>23415.295999999998</v>
      </c>
    </row>
    <row r="165" spans="1:6" ht="29" x14ac:dyDescent="0.35">
      <c r="A165" s="21" t="s">
        <v>96</v>
      </c>
      <c r="B165" s="22" t="s">
        <v>112</v>
      </c>
      <c r="C165" s="15">
        <v>0</v>
      </c>
      <c r="D165" s="15">
        <v>0</v>
      </c>
      <c r="E165" s="15">
        <v>0</v>
      </c>
      <c r="F165" s="15">
        <v>0</v>
      </c>
    </row>
    <row r="166" spans="1:6" x14ac:dyDescent="0.35">
      <c r="A166" s="21" t="s">
        <v>96</v>
      </c>
      <c r="B166" s="22" t="s">
        <v>113</v>
      </c>
      <c r="C166" s="15">
        <v>34517.108052000003</v>
      </c>
      <c r="D166" s="15">
        <v>1161.20768</v>
      </c>
      <c r="E166" s="15">
        <v>20173.951499999999</v>
      </c>
      <c r="F166" s="15">
        <v>13181.948872000001</v>
      </c>
    </row>
    <row r="167" spans="1:6" x14ac:dyDescent="0.35">
      <c r="A167" s="21" t="s">
        <v>96</v>
      </c>
      <c r="B167" s="22" t="s">
        <v>114</v>
      </c>
      <c r="C167" s="15">
        <v>75947.229105999984</v>
      </c>
      <c r="D167" s="15">
        <v>9572.6773460000004</v>
      </c>
      <c r="E167" s="15">
        <v>35792.006049999996</v>
      </c>
      <c r="F167" s="15">
        <v>30582.545709999999</v>
      </c>
    </row>
    <row r="168" spans="1:6" x14ac:dyDescent="0.35">
      <c r="A168" s="21" t="s">
        <v>96</v>
      </c>
      <c r="B168" s="22" t="s">
        <v>769</v>
      </c>
      <c r="C168" s="15">
        <v>9746.093053999999</v>
      </c>
      <c r="D168" s="15">
        <v>5768.3878400000003</v>
      </c>
      <c r="E168" s="15">
        <v>3939.3166099999999</v>
      </c>
      <c r="F168" s="15">
        <v>38.388603999999994</v>
      </c>
    </row>
    <row r="169" spans="1:6" x14ac:dyDescent="0.35">
      <c r="A169" s="21" t="s">
        <v>96</v>
      </c>
      <c r="B169" s="22" t="s">
        <v>885</v>
      </c>
      <c r="C169" s="15">
        <v>2751.9094299999997</v>
      </c>
      <c r="D169" s="15">
        <v>634.90942999999993</v>
      </c>
      <c r="E169" s="15">
        <v>2117</v>
      </c>
      <c r="F169" s="15">
        <v>0</v>
      </c>
    </row>
    <row r="170" spans="1:6" x14ac:dyDescent="0.35">
      <c r="A170" s="21" t="s">
        <v>96</v>
      </c>
      <c r="B170" s="22" t="s">
        <v>886</v>
      </c>
      <c r="C170" s="15">
        <v>14028.974639999999</v>
      </c>
      <c r="D170" s="15">
        <v>8219.9266399999997</v>
      </c>
      <c r="E170" s="15">
        <v>5809.0479999999998</v>
      </c>
      <c r="F170" s="15">
        <v>0</v>
      </c>
    </row>
    <row r="171" spans="1:6" x14ac:dyDescent="0.35">
      <c r="A171" s="21" t="s">
        <v>96</v>
      </c>
      <c r="B171" s="22" t="s">
        <v>115</v>
      </c>
      <c r="C171" s="15">
        <v>9100.6438400000006</v>
      </c>
      <c r="D171" s="15">
        <v>594.65544000000011</v>
      </c>
      <c r="E171" s="15">
        <v>8354.5964000000004</v>
      </c>
      <c r="F171" s="15">
        <v>151.392</v>
      </c>
    </row>
    <row r="172" spans="1:6" ht="29" x14ac:dyDescent="0.35">
      <c r="A172" s="21" t="s">
        <v>96</v>
      </c>
      <c r="B172" s="22" t="s">
        <v>116</v>
      </c>
      <c r="C172" s="15">
        <v>4498.6763000000001</v>
      </c>
      <c r="D172" s="15">
        <v>1192.5662</v>
      </c>
      <c r="E172" s="15">
        <v>3295.1104999999998</v>
      </c>
      <c r="F172" s="15">
        <v>10.999599999999999</v>
      </c>
    </row>
    <row r="173" spans="1:6" ht="29" x14ac:dyDescent="0.35">
      <c r="A173" s="21" t="s">
        <v>96</v>
      </c>
      <c r="B173" s="22" t="s">
        <v>117</v>
      </c>
      <c r="C173" s="15">
        <v>2524.0749999999998</v>
      </c>
      <c r="D173" s="15">
        <v>0</v>
      </c>
      <c r="E173" s="15">
        <v>2381.625</v>
      </c>
      <c r="F173" s="15">
        <v>142.45000000000002</v>
      </c>
    </row>
    <row r="174" spans="1:6" ht="29" x14ac:dyDescent="0.35">
      <c r="A174" s="21" t="s">
        <v>96</v>
      </c>
      <c r="B174" s="22" t="s">
        <v>118</v>
      </c>
      <c r="C174" s="15">
        <v>289.46878400000003</v>
      </c>
      <c r="D174" s="15">
        <v>289.46878400000003</v>
      </c>
      <c r="E174" s="15">
        <v>0</v>
      </c>
      <c r="F174" s="15">
        <v>0</v>
      </c>
    </row>
    <row r="175" spans="1:6" x14ac:dyDescent="0.35">
      <c r="A175" s="21" t="s">
        <v>96</v>
      </c>
      <c r="B175" s="22" t="s">
        <v>119</v>
      </c>
      <c r="C175" s="15">
        <v>0</v>
      </c>
      <c r="D175" s="15">
        <v>0</v>
      </c>
      <c r="E175" s="15">
        <v>0</v>
      </c>
      <c r="F175" s="15">
        <v>0</v>
      </c>
    </row>
    <row r="176" spans="1:6" x14ac:dyDescent="0.35">
      <c r="A176" s="21" t="s">
        <v>96</v>
      </c>
      <c r="B176" s="22" t="s">
        <v>120</v>
      </c>
      <c r="C176" s="15">
        <v>23954.951684</v>
      </c>
      <c r="D176" s="15">
        <v>1870.521264</v>
      </c>
      <c r="E176" s="15">
        <v>22084.430419999997</v>
      </c>
      <c r="F176" s="15">
        <v>0</v>
      </c>
    </row>
    <row r="177" spans="1:6" x14ac:dyDescent="0.35">
      <c r="A177" s="21" t="s">
        <v>96</v>
      </c>
      <c r="B177" s="22" t="s">
        <v>770</v>
      </c>
      <c r="C177" s="15">
        <v>484.94419399999992</v>
      </c>
      <c r="D177" s="15">
        <v>484.94419399999992</v>
      </c>
      <c r="E177" s="15">
        <v>0</v>
      </c>
      <c r="F177" s="15">
        <v>0</v>
      </c>
    </row>
    <row r="178" spans="1:6" x14ac:dyDescent="0.35">
      <c r="A178" s="21" t="s">
        <v>121</v>
      </c>
      <c r="B178" s="22" t="s">
        <v>122</v>
      </c>
      <c r="C178" s="15">
        <v>12223.921351999998</v>
      </c>
      <c r="D178" s="15">
        <v>4026.6212119999996</v>
      </c>
      <c r="E178" s="15">
        <v>8131.3025399999988</v>
      </c>
      <c r="F178" s="15">
        <v>65.997600000000006</v>
      </c>
    </row>
    <row r="179" spans="1:6" x14ac:dyDescent="0.35">
      <c r="A179" s="21" t="s">
        <v>121</v>
      </c>
      <c r="B179" s="22" t="s">
        <v>887</v>
      </c>
      <c r="C179" s="15">
        <v>46363.923338000001</v>
      </c>
      <c r="D179" s="15">
        <v>9506.2623279999989</v>
      </c>
      <c r="E179" s="15">
        <v>15634.133009999998</v>
      </c>
      <c r="F179" s="15">
        <v>21223.527999999998</v>
      </c>
    </row>
    <row r="180" spans="1:6" x14ac:dyDescent="0.35">
      <c r="A180" s="21" t="s">
        <v>121</v>
      </c>
      <c r="B180" s="22" t="s">
        <v>888</v>
      </c>
      <c r="C180" s="15">
        <v>56250.267463000018</v>
      </c>
      <c r="D180" s="15">
        <v>12292.824097999997</v>
      </c>
      <c r="E180" s="15">
        <v>43812.963470000002</v>
      </c>
      <c r="F180" s="15">
        <v>144.479895</v>
      </c>
    </row>
    <row r="181" spans="1:6" x14ac:dyDescent="0.35">
      <c r="A181" s="21" t="s">
        <v>121</v>
      </c>
      <c r="B181" s="22" t="s">
        <v>123</v>
      </c>
      <c r="C181" s="15">
        <v>32884.582496000003</v>
      </c>
      <c r="D181" s="15">
        <v>7177.7403959999983</v>
      </c>
      <c r="E181" s="15">
        <v>13595.482099999997</v>
      </c>
      <c r="F181" s="15">
        <v>12111.36</v>
      </c>
    </row>
    <row r="182" spans="1:6" x14ac:dyDescent="0.35">
      <c r="A182" s="21" t="s">
        <v>121</v>
      </c>
      <c r="B182" s="22" t="s">
        <v>889</v>
      </c>
      <c r="C182" s="15">
        <v>3429.6436699999995</v>
      </c>
      <c r="D182" s="15">
        <v>956.51344999999992</v>
      </c>
      <c r="E182" s="15">
        <v>1270.1999999999998</v>
      </c>
      <c r="F182" s="15">
        <v>1202.93022</v>
      </c>
    </row>
    <row r="183" spans="1:6" x14ac:dyDescent="0.35">
      <c r="A183" s="21" t="s">
        <v>121</v>
      </c>
      <c r="B183" s="22" t="s">
        <v>124</v>
      </c>
      <c r="C183" s="15">
        <v>82693.549716000009</v>
      </c>
      <c r="D183" s="15">
        <v>25353.885086000006</v>
      </c>
      <c r="E183" s="15">
        <v>51889.552629999991</v>
      </c>
      <c r="F183" s="15">
        <v>5450.1120000000001</v>
      </c>
    </row>
    <row r="184" spans="1:6" x14ac:dyDescent="0.35">
      <c r="A184" s="21" t="s">
        <v>121</v>
      </c>
      <c r="B184" s="22" t="s">
        <v>125</v>
      </c>
      <c r="C184" s="15">
        <v>4306.9448619999994</v>
      </c>
      <c r="D184" s="15">
        <v>384.45246199999997</v>
      </c>
      <c r="E184" s="15">
        <v>1903.9323999999999</v>
      </c>
      <c r="F184" s="15">
        <v>2018.56</v>
      </c>
    </row>
    <row r="185" spans="1:6" x14ac:dyDescent="0.35">
      <c r="A185" s="21" t="s">
        <v>121</v>
      </c>
      <c r="B185" s="22" t="s">
        <v>126</v>
      </c>
      <c r="C185" s="15">
        <v>12034.547878000001</v>
      </c>
      <c r="D185" s="15">
        <v>4808.8154220000015</v>
      </c>
      <c r="E185" s="15">
        <v>6968.1352399999996</v>
      </c>
      <c r="F185" s="15">
        <v>257.597216</v>
      </c>
    </row>
    <row r="186" spans="1:6" x14ac:dyDescent="0.35">
      <c r="A186" s="21" t="s">
        <v>121</v>
      </c>
      <c r="B186" s="22" t="s">
        <v>771</v>
      </c>
      <c r="C186" s="15">
        <v>1535.234954</v>
      </c>
      <c r="D186" s="15">
        <v>538.31895400000008</v>
      </c>
      <c r="E186" s="15">
        <v>996.91599999999994</v>
      </c>
      <c r="F186" s="15">
        <v>0</v>
      </c>
    </row>
    <row r="187" spans="1:6" x14ac:dyDescent="0.35">
      <c r="A187" s="21" t="s">
        <v>121</v>
      </c>
      <c r="B187" s="22" t="s">
        <v>127</v>
      </c>
      <c r="C187" s="15">
        <v>8498.6579900000015</v>
      </c>
      <c r="D187" s="15">
        <v>2751.0708900000004</v>
      </c>
      <c r="E187" s="15">
        <v>4880.7434999999987</v>
      </c>
      <c r="F187" s="15">
        <v>866.84360000000015</v>
      </c>
    </row>
    <row r="188" spans="1:6" x14ac:dyDescent="0.35">
      <c r="A188" s="21" t="s">
        <v>121</v>
      </c>
      <c r="B188" s="22" t="s">
        <v>129</v>
      </c>
      <c r="C188" s="15">
        <v>55177.433902000019</v>
      </c>
      <c r="D188" s="15">
        <v>15322.565581999999</v>
      </c>
      <c r="E188" s="15">
        <v>29108.208799999993</v>
      </c>
      <c r="F188" s="15">
        <v>10746.659520000001</v>
      </c>
    </row>
    <row r="189" spans="1:6" x14ac:dyDescent="0.35">
      <c r="A189" s="21" t="s">
        <v>121</v>
      </c>
      <c r="B189" s="22" t="s">
        <v>890</v>
      </c>
      <c r="C189" s="15">
        <v>32567.424800000004</v>
      </c>
      <c r="D189" s="15">
        <v>8748.6990600000008</v>
      </c>
      <c r="E189" s="15">
        <v>23817.748940000001</v>
      </c>
      <c r="F189" s="15">
        <v>0.97679999999999989</v>
      </c>
    </row>
    <row r="190" spans="1:6" x14ac:dyDescent="0.35">
      <c r="A190" s="21" t="s">
        <v>121</v>
      </c>
      <c r="B190" s="22" t="s">
        <v>130</v>
      </c>
      <c r="C190" s="15">
        <v>45799.683468000003</v>
      </c>
      <c r="D190" s="15">
        <v>13618.920904000002</v>
      </c>
      <c r="E190" s="15">
        <v>14803.351799999997</v>
      </c>
      <c r="F190" s="15">
        <v>17377.410763999997</v>
      </c>
    </row>
    <row r="191" spans="1:6" x14ac:dyDescent="0.35">
      <c r="A191" s="21" t="s">
        <v>121</v>
      </c>
      <c r="B191" s="22" t="s">
        <v>131</v>
      </c>
      <c r="C191" s="15">
        <v>10334.554299999998</v>
      </c>
      <c r="D191" s="15">
        <v>1037.1070999999999</v>
      </c>
      <c r="E191" s="15">
        <v>9297.4471999999987</v>
      </c>
      <c r="F191" s="15">
        <v>0</v>
      </c>
    </row>
    <row r="192" spans="1:6" x14ac:dyDescent="0.35">
      <c r="A192" s="21" t="s">
        <v>121</v>
      </c>
      <c r="B192" s="22" t="s">
        <v>132</v>
      </c>
      <c r="C192" s="15">
        <v>5072.1136699999988</v>
      </c>
      <c r="D192" s="15">
        <v>784.20640000000003</v>
      </c>
      <c r="E192" s="15">
        <v>4287.9072699999997</v>
      </c>
      <c r="F192" s="15">
        <v>0</v>
      </c>
    </row>
    <row r="193" spans="1:6" ht="29" x14ac:dyDescent="0.35">
      <c r="A193" s="21" t="s">
        <v>121</v>
      </c>
      <c r="B193" s="22" t="s">
        <v>133</v>
      </c>
      <c r="C193" s="15">
        <v>215.5497</v>
      </c>
      <c r="D193" s="15">
        <v>215.5497</v>
      </c>
      <c r="E193" s="15">
        <v>0</v>
      </c>
      <c r="F193" s="15">
        <v>0</v>
      </c>
    </row>
    <row r="194" spans="1:6" x14ac:dyDescent="0.35">
      <c r="A194" s="21" t="s">
        <v>121</v>
      </c>
      <c r="B194" s="22" t="s">
        <v>134</v>
      </c>
      <c r="C194" s="15">
        <v>274.82240000000002</v>
      </c>
      <c r="D194" s="15">
        <v>274.82240000000002</v>
      </c>
      <c r="E194" s="15">
        <v>0</v>
      </c>
      <c r="F194" s="15">
        <v>0</v>
      </c>
    </row>
    <row r="195" spans="1:6" x14ac:dyDescent="0.35">
      <c r="A195" s="21" t="s">
        <v>121</v>
      </c>
      <c r="B195" s="22" t="s">
        <v>135</v>
      </c>
      <c r="C195" s="15">
        <v>5520.8184999999994</v>
      </c>
      <c r="D195" s="15">
        <v>713.7684999999999</v>
      </c>
      <c r="E195" s="15">
        <v>4807.0499999999993</v>
      </c>
      <c r="F195" s="15">
        <v>0</v>
      </c>
    </row>
    <row r="196" spans="1:6" x14ac:dyDescent="0.35">
      <c r="A196" s="21" t="s">
        <v>121</v>
      </c>
      <c r="B196" s="22" t="s">
        <v>891</v>
      </c>
      <c r="C196" s="15">
        <v>62840.864554000007</v>
      </c>
      <c r="D196" s="15">
        <v>9366.4094740000019</v>
      </c>
      <c r="E196" s="15">
        <v>31698.003099999998</v>
      </c>
      <c r="F196" s="15">
        <v>21776.451980000002</v>
      </c>
    </row>
    <row r="197" spans="1:6" ht="29" x14ac:dyDescent="0.35">
      <c r="A197" s="21" t="s">
        <v>121</v>
      </c>
      <c r="B197" s="22" t="s">
        <v>136</v>
      </c>
      <c r="C197" s="15">
        <v>906.92885000000012</v>
      </c>
      <c r="D197" s="15">
        <v>906.92885000000012</v>
      </c>
      <c r="E197" s="15">
        <v>0</v>
      </c>
      <c r="F197" s="15">
        <v>0</v>
      </c>
    </row>
    <row r="198" spans="1:6" x14ac:dyDescent="0.35">
      <c r="A198" s="21" t="s">
        <v>121</v>
      </c>
      <c r="B198" s="22" t="s">
        <v>137</v>
      </c>
      <c r="C198" s="15">
        <v>32718.627527999997</v>
      </c>
      <c r="D198" s="15">
        <v>6940.0041280000005</v>
      </c>
      <c r="E198" s="15">
        <v>15150.904999999999</v>
      </c>
      <c r="F198" s="15">
        <v>10627.7184</v>
      </c>
    </row>
    <row r="199" spans="1:6" x14ac:dyDescent="0.35">
      <c r="A199" s="21" t="s">
        <v>121</v>
      </c>
      <c r="B199" s="22" t="s">
        <v>138</v>
      </c>
      <c r="C199" s="15">
        <v>64256.547200000001</v>
      </c>
      <c r="D199" s="15">
        <v>16132.657709999998</v>
      </c>
      <c r="E199" s="15">
        <v>44581.46241</v>
      </c>
      <c r="F199" s="15">
        <v>3542.4270800000004</v>
      </c>
    </row>
    <row r="200" spans="1:6" x14ac:dyDescent="0.35">
      <c r="A200" s="21" t="s">
        <v>121</v>
      </c>
      <c r="B200" s="22" t="s">
        <v>139</v>
      </c>
      <c r="C200" s="15">
        <v>32016.867190000001</v>
      </c>
      <c r="D200" s="15">
        <v>5840.1196899999995</v>
      </c>
      <c r="E200" s="15">
        <v>26025.355499999998</v>
      </c>
      <c r="F200" s="15">
        <v>151.392</v>
      </c>
    </row>
    <row r="201" spans="1:6" x14ac:dyDescent="0.35">
      <c r="A201" s="21" t="s">
        <v>121</v>
      </c>
      <c r="B201" s="22" t="s">
        <v>892</v>
      </c>
      <c r="C201" s="15">
        <v>38466.304742</v>
      </c>
      <c r="D201" s="15">
        <v>7078.9898420000009</v>
      </c>
      <c r="E201" s="15">
        <v>26038.130900000004</v>
      </c>
      <c r="F201" s="15">
        <v>5349.1840000000002</v>
      </c>
    </row>
    <row r="202" spans="1:6" ht="29" x14ac:dyDescent="0.35">
      <c r="A202" s="21" t="s">
        <v>121</v>
      </c>
      <c r="B202" s="22" t="s">
        <v>140</v>
      </c>
      <c r="C202" s="15">
        <v>16783.326689999994</v>
      </c>
      <c r="D202" s="15">
        <v>6778.9306900000011</v>
      </c>
      <c r="E202" s="15">
        <v>9903.4680000000008</v>
      </c>
      <c r="F202" s="15">
        <v>100.928</v>
      </c>
    </row>
    <row r="203" spans="1:6" x14ac:dyDescent="0.35">
      <c r="A203" s="21" t="s">
        <v>121</v>
      </c>
      <c r="B203" s="22" t="s">
        <v>141</v>
      </c>
      <c r="C203" s="15">
        <v>87315.631991999995</v>
      </c>
      <c r="D203" s="15">
        <v>23818.818822000005</v>
      </c>
      <c r="E203" s="15">
        <v>31199.853169999998</v>
      </c>
      <c r="F203" s="15">
        <v>32296.959999999999</v>
      </c>
    </row>
    <row r="204" spans="1:6" ht="29" x14ac:dyDescent="0.35">
      <c r="A204" s="21" t="s">
        <v>121</v>
      </c>
      <c r="B204" s="22" t="s">
        <v>142</v>
      </c>
      <c r="C204" s="15">
        <v>16874.786769999999</v>
      </c>
      <c r="D204" s="15">
        <v>6143.9029700000019</v>
      </c>
      <c r="E204" s="15">
        <v>10055.75</v>
      </c>
      <c r="F204" s="15">
        <v>675.13380000000006</v>
      </c>
    </row>
    <row r="205" spans="1:6" ht="29" x14ac:dyDescent="0.35">
      <c r="A205" s="21" t="s">
        <v>121</v>
      </c>
      <c r="B205" s="22" t="s">
        <v>143</v>
      </c>
      <c r="C205" s="15">
        <v>2797.3647419999998</v>
      </c>
      <c r="D205" s="15">
        <v>887.3232579999999</v>
      </c>
      <c r="E205" s="15">
        <v>1909.6015</v>
      </c>
      <c r="F205" s="15">
        <v>0.43998399999999999</v>
      </c>
    </row>
    <row r="206" spans="1:6" x14ac:dyDescent="0.35">
      <c r="A206" s="21" t="s">
        <v>121</v>
      </c>
      <c r="B206" s="22" t="s">
        <v>144</v>
      </c>
      <c r="C206" s="15">
        <v>36182.737020600012</v>
      </c>
      <c r="D206" s="15">
        <v>12631.351634000001</v>
      </c>
      <c r="E206" s="15">
        <v>23551.172199999997</v>
      </c>
      <c r="F206" s="15">
        <v>0.2131866</v>
      </c>
    </row>
    <row r="207" spans="1:6" x14ac:dyDescent="0.35">
      <c r="A207" s="21" t="s">
        <v>121</v>
      </c>
      <c r="B207" s="22" t="s">
        <v>893</v>
      </c>
      <c r="C207" s="15">
        <v>17510.934239999999</v>
      </c>
      <c r="D207" s="15">
        <v>2317.2252159999998</v>
      </c>
      <c r="E207" s="15">
        <v>3169.8474000000001</v>
      </c>
      <c r="F207" s="15">
        <v>12023.861623999999</v>
      </c>
    </row>
    <row r="208" spans="1:6" x14ac:dyDescent="0.35">
      <c r="A208" s="21" t="s">
        <v>121</v>
      </c>
      <c r="B208" s="22" t="s">
        <v>145</v>
      </c>
      <c r="C208" s="15">
        <v>0</v>
      </c>
      <c r="D208" s="15">
        <v>0</v>
      </c>
      <c r="E208" s="15">
        <v>0</v>
      </c>
      <c r="F208" s="15">
        <v>0</v>
      </c>
    </row>
    <row r="209" spans="1:6" x14ac:dyDescent="0.35">
      <c r="A209" s="21" t="s">
        <v>147</v>
      </c>
      <c r="B209" s="22" t="s">
        <v>148</v>
      </c>
      <c r="C209" s="15">
        <v>181.29963599999999</v>
      </c>
      <c r="D209" s="15">
        <v>181.29963599999999</v>
      </c>
      <c r="E209" s="15">
        <v>0</v>
      </c>
      <c r="F209" s="15">
        <v>0</v>
      </c>
    </row>
    <row r="210" spans="1:6" x14ac:dyDescent="0.35">
      <c r="A210" s="21" t="s">
        <v>147</v>
      </c>
      <c r="B210" s="22" t="s">
        <v>149</v>
      </c>
      <c r="C210" s="15">
        <v>5066.8950500000001</v>
      </c>
      <c r="D210" s="15">
        <v>267.904</v>
      </c>
      <c r="E210" s="15">
        <v>1266.5110499999998</v>
      </c>
      <c r="F210" s="15">
        <v>3532.48</v>
      </c>
    </row>
    <row r="211" spans="1:6" x14ac:dyDescent="0.35">
      <c r="A211" s="21" t="s">
        <v>147</v>
      </c>
      <c r="B211" s="22" t="s">
        <v>150</v>
      </c>
      <c r="C211" s="15">
        <v>11933.54033</v>
      </c>
      <c r="D211" s="15">
        <v>471.57918000000006</v>
      </c>
      <c r="E211" s="15">
        <v>2602.7611499999998</v>
      </c>
      <c r="F211" s="15">
        <v>8859.2000000000007</v>
      </c>
    </row>
    <row r="212" spans="1:6" x14ac:dyDescent="0.35">
      <c r="A212" s="21" t="s">
        <v>147</v>
      </c>
      <c r="B212" s="22" t="s">
        <v>834</v>
      </c>
      <c r="C212" s="15">
        <v>3.8859599999999999</v>
      </c>
      <c r="D212" s="15">
        <v>0</v>
      </c>
      <c r="E212" s="15">
        <v>0</v>
      </c>
      <c r="F212" s="15">
        <v>3.8859599999999999</v>
      </c>
    </row>
    <row r="213" spans="1:6" x14ac:dyDescent="0.35">
      <c r="A213" s="21" t="s">
        <v>147</v>
      </c>
      <c r="B213" s="22" t="s">
        <v>772</v>
      </c>
      <c r="C213" s="15">
        <v>139.315</v>
      </c>
      <c r="D213" s="15">
        <v>139.315</v>
      </c>
      <c r="E213" s="15">
        <v>0</v>
      </c>
      <c r="F213" s="15">
        <v>0</v>
      </c>
    </row>
    <row r="214" spans="1:6" x14ac:dyDescent="0.35">
      <c r="A214" s="21" t="s">
        <v>147</v>
      </c>
      <c r="B214" s="22" t="s">
        <v>151</v>
      </c>
      <c r="C214" s="15">
        <v>4388.3764000000001</v>
      </c>
      <c r="D214" s="15">
        <v>855.89640000000009</v>
      </c>
      <c r="E214" s="15">
        <v>0</v>
      </c>
      <c r="F214" s="15">
        <v>3532.48</v>
      </c>
    </row>
    <row r="215" spans="1:6" x14ac:dyDescent="0.35">
      <c r="A215" s="21" t="s">
        <v>147</v>
      </c>
      <c r="B215" s="22" t="s">
        <v>152</v>
      </c>
      <c r="C215" s="15">
        <v>44.850031999999999</v>
      </c>
      <c r="D215" s="15">
        <v>44.850031999999999</v>
      </c>
      <c r="E215" s="15">
        <v>0</v>
      </c>
      <c r="F215" s="15">
        <v>0</v>
      </c>
    </row>
    <row r="216" spans="1:6" x14ac:dyDescent="0.35">
      <c r="A216" s="21" t="s">
        <v>147</v>
      </c>
      <c r="B216" s="22" t="s">
        <v>153</v>
      </c>
      <c r="C216" s="15">
        <v>20072.510009999998</v>
      </c>
      <c r="D216" s="15">
        <v>2843.4989999999998</v>
      </c>
      <c r="E216" s="15">
        <v>9475.1401699999988</v>
      </c>
      <c r="F216" s="15">
        <v>7753.8708399999996</v>
      </c>
    </row>
    <row r="217" spans="1:6" x14ac:dyDescent="0.35">
      <c r="A217" s="21" t="s">
        <v>147</v>
      </c>
      <c r="B217" s="22" t="s">
        <v>154</v>
      </c>
      <c r="C217" s="15">
        <v>25892.474435999997</v>
      </c>
      <c r="D217" s="15">
        <v>2671.9389920000003</v>
      </c>
      <c r="E217" s="15">
        <v>10057.237299999999</v>
      </c>
      <c r="F217" s="15">
        <v>13163.298144000002</v>
      </c>
    </row>
    <row r="218" spans="1:6" x14ac:dyDescent="0.35">
      <c r="A218" s="21" t="s">
        <v>147</v>
      </c>
      <c r="B218" s="22" t="s">
        <v>155</v>
      </c>
      <c r="C218" s="15">
        <v>146.59848</v>
      </c>
      <c r="D218" s="15">
        <v>146.59848</v>
      </c>
      <c r="E218" s="15">
        <v>0</v>
      </c>
      <c r="F218" s="15">
        <v>0</v>
      </c>
    </row>
    <row r="219" spans="1:6" x14ac:dyDescent="0.35">
      <c r="A219" s="21" t="s">
        <v>147</v>
      </c>
      <c r="B219" s="22" t="s">
        <v>156</v>
      </c>
      <c r="C219" s="15">
        <v>70.094256000000001</v>
      </c>
      <c r="D219" s="15">
        <v>66.975999999999999</v>
      </c>
      <c r="E219" s="15">
        <v>0</v>
      </c>
      <c r="F219" s="15">
        <v>3.1182559999999997</v>
      </c>
    </row>
    <row r="220" spans="1:6" x14ac:dyDescent="0.35">
      <c r="A220" s="21" t="s">
        <v>147</v>
      </c>
      <c r="B220" s="22" t="s">
        <v>157</v>
      </c>
      <c r="C220" s="15">
        <v>72.928799999999995</v>
      </c>
      <c r="D220" s="15">
        <v>72.928799999999995</v>
      </c>
      <c r="E220" s="15">
        <v>0</v>
      </c>
      <c r="F220" s="15">
        <v>0</v>
      </c>
    </row>
    <row r="221" spans="1:6" x14ac:dyDescent="0.35">
      <c r="A221" s="21" t="s">
        <v>147</v>
      </c>
      <c r="B221" s="22" t="s">
        <v>158</v>
      </c>
      <c r="C221" s="15">
        <v>3165.7980980000002</v>
      </c>
      <c r="D221" s="15">
        <v>137.95809800000001</v>
      </c>
      <c r="E221" s="15">
        <v>0</v>
      </c>
      <c r="F221" s="15">
        <v>3027.84</v>
      </c>
    </row>
    <row r="222" spans="1:6" x14ac:dyDescent="0.35">
      <c r="A222" s="21" t="s">
        <v>147</v>
      </c>
      <c r="B222" s="22" t="s">
        <v>773</v>
      </c>
      <c r="C222" s="15">
        <v>403.10786000000007</v>
      </c>
      <c r="D222" s="15">
        <v>403.10786000000007</v>
      </c>
      <c r="E222" s="15">
        <v>0</v>
      </c>
      <c r="F222" s="15">
        <v>0</v>
      </c>
    </row>
    <row r="223" spans="1:6" x14ac:dyDescent="0.35">
      <c r="A223" s="21" t="s">
        <v>147</v>
      </c>
      <c r="B223" s="22" t="s">
        <v>159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35">
      <c r="A224" s="21" t="s">
        <v>147</v>
      </c>
      <c r="B224" s="22" t="s">
        <v>894</v>
      </c>
      <c r="C224" s="15">
        <v>27842.290858</v>
      </c>
      <c r="D224" s="15">
        <v>1708.0788580000003</v>
      </c>
      <c r="E224" s="15">
        <v>0</v>
      </c>
      <c r="F224" s="15">
        <v>26134.212000000003</v>
      </c>
    </row>
    <row r="225" spans="1:6" x14ac:dyDescent="0.35">
      <c r="A225" s="21" t="s">
        <v>147</v>
      </c>
      <c r="B225" s="22" t="s">
        <v>160</v>
      </c>
      <c r="C225" s="15">
        <v>27922.443621999999</v>
      </c>
      <c r="D225" s="15">
        <v>3781.5396620000001</v>
      </c>
      <c r="E225" s="15">
        <v>1862.9599999999998</v>
      </c>
      <c r="F225" s="15">
        <v>22277.943959999997</v>
      </c>
    </row>
    <row r="226" spans="1:6" x14ac:dyDescent="0.35">
      <c r="A226" s="21" t="s">
        <v>147</v>
      </c>
      <c r="B226" s="22" t="s">
        <v>161</v>
      </c>
      <c r="C226" s="15">
        <v>0</v>
      </c>
      <c r="D226" s="15">
        <v>0</v>
      </c>
      <c r="E226" s="15">
        <v>0</v>
      </c>
      <c r="F226" s="15">
        <v>0</v>
      </c>
    </row>
    <row r="227" spans="1:6" x14ac:dyDescent="0.35">
      <c r="A227" s="21" t="s">
        <v>147</v>
      </c>
      <c r="B227" s="22" t="s">
        <v>162</v>
      </c>
      <c r="C227" s="15">
        <v>133.952</v>
      </c>
      <c r="D227" s="15">
        <v>133.952</v>
      </c>
      <c r="E227" s="15">
        <v>0</v>
      </c>
      <c r="F227" s="15">
        <v>0</v>
      </c>
    </row>
    <row r="228" spans="1:6" x14ac:dyDescent="0.35">
      <c r="A228" s="21" t="s">
        <v>147</v>
      </c>
      <c r="B228" s="22" t="s">
        <v>163</v>
      </c>
      <c r="C228" s="15">
        <v>98107.481768000027</v>
      </c>
      <c r="D228" s="15">
        <v>43835.854217999993</v>
      </c>
      <c r="E228" s="15">
        <v>13537.960749999998</v>
      </c>
      <c r="F228" s="15">
        <v>40733.666800000006</v>
      </c>
    </row>
    <row r="229" spans="1:6" x14ac:dyDescent="0.35">
      <c r="A229" s="21" t="s">
        <v>147</v>
      </c>
      <c r="B229" s="22" t="s">
        <v>164</v>
      </c>
      <c r="C229" s="15">
        <v>26218.173350000001</v>
      </c>
      <c r="D229" s="15">
        <v>1620.7746499999998</v>
      </c>
      <c r="E229" s="15">
        <v>13325.414499999999</v>
      </c>
      <c r="F229" s="15">
        <v>11271.984200000001</v>
      </c>
    </row>
    <row r="230" spans="1:6" x14ac:dyDescent="0.35">
      <c r="A230" s="21" t="s">
        <v>147</v>
      </c>
      <c r="B230" s="22" t="s">
        <v>165</v>
      </c>
      <c r="C230" s="15">
        <v>2473.5819999999994</v>
      </c>
      <c r="D230" s="15">
        <v>1732.6319999999998</v>
      </c>
      <c r="E230" s="15">
        <v>740.94999999999993</v>
      </c>
      <c r="F230" s="15">
        <v>0</v>
      </c>
    </row>
    <row r="231" spans="1:6" x14ac:dyDescent="0.35">
      <c r="A231" s="21" t="s">
        <v>147</v>
      </c>
      <c r="B231" s="22" t="s">
        <v>166</v>
      </c>
      <c r="C231" s="15">
        <v>49596.64097</v>
      </c>
      <c r="D231" s="15">
        <v>1709.0166260000001</v>
      </c>
      <c r="E231" s="15">
        <v>14214.887519999997</v>
      </c>
      <c r="F231" s="15">
        <v>33672.736824000007</v>
      </c>
    </row>
    <row r="232" spans="1:6" x14ac:dyDescent="0.35">
      <c r="A232" s="21" t="s">
        <v>147</v>
      </c>
      <c r="B232" s="22" t="s">
        <v>167</v>
      </c>
      <c r="C232" s="15">
        <v>22252.996910000002</v>
      </c>
      <c r="D232" s="15">
        <v>2242.4314599999993</v>
      </c>
      <c r="E232" s="15">
        <v>8328.2780000000002</v>
      </c>
      <c r="F232" s="15">
        <v>11682.287450000002</v>
      </c>
    </row>
    <row r="233" spans="1:6" ht="29" x14ac:dyDescent="0.35">
      <c r="A233" s="21" t="s">
        <v>147</v>
      </c>
      <c r="B233" s="22" t="s">
        <v>774</v>
      </c>
      <c r="C233" s="15">
        <v>1122.2664400000001</v>
      </c>
      <c r="D233" s="15">
        <v>918.61805000000004</v>
      </c>
      <c r="E233" s="15">
        <v>0</v>
      </c>
      <c r="F233" s="15">
        <v>203.64839000000001</v>
      </c>
    </row>
    <row r="234" spans="1:6" ht="29" x14ac:dyDescent="0.35">
      <c r="A234" s="21" t="s">
        <v>147</v>
      </c>
      <c r="B234" s="22" t="s">
        <v>168</v>
      </c>
      <c r="C234" s="15">
        <v>11994.457206000001</v>
      </c>
      <c r="D234" s="15">
        <v>701.23272999999995</v>
      </c>
      <c r="E234" s="15">
        <v>7448.8224999999993</v>
      </c>
      <c r="F234" s="15">
        <v>3844.4019760000001</v>
      </c>
    </row>
    <row r="235" spans="1:6" x14ac:dyDescent="0.35">
      <c r="A235" s="21" t="s">
        <v>147</v>
      </c>
      <c r="B235" s="22" t="s">
        <v>169</v>
      </c>
      <c r="C235" s="15">
        <v>2954.288125</v>
      </c>
      <c r="D235" s="15">
        <v>209.69379999999998</v>
      </c>
      <c r="E235" s="15">
        <v>0</v>
      </c>
      <c r="F235" s="15">
        <v>2744.5943250000005</v>
      </c>
    </row>
    <row r="236" spans="1:6" x14ac:dyDescent="0.35">
      <c r="A236" s="21" t="s">
        <v>147</v>
      </c>
      <c r="B236" s="22" t="s">
        <v>170</v>
      </c>
      <c r="C236" s="15">
        <v>36818.624740000007</v>
      </c>
      <c r="D236" s="15">
        <v>3031.3631999999993</v>
      </c>
      <c r="E236" s="15">
        <v>3792.6054999999997</v>
      </c>
      <c r="F236" s="15">
        <v>29994.656040000002</v>
      </c>
    </row>
    <row r="237" spans="1:6" x14ac:dyDescent="0.35">
      <c r="A237" s="21" t="s">
        <v>171</v>
      </c>
      <c r="B237" s="22" t="s">
        <v>172</v>
      </c>
      <c r="C237" s="15">
        <v>106638.26177299998</v>
      </c>
      <c r="D237" s="15">
        <v>8041.7096499999998</v>
      </c>
      <c r="E237" s="15">
        <v>2239.491</v>
      </c>
      <c r="F237" s="15">
        <v>96357.061122999978</v>
      </c>
    </row>
    <row r="238" spans="1:6" x14ac:dyDescent="0.35">
      <c r="A238" s="21" t="s">
        <v>171</v>
      </c>
      <c r="B238" s="22" t="s">
        <v>173</v>
      </c>
      <c r="C238" s="15">
        <v>99902.754265999989</v>
      </c>
      <c r="D238" s="15">
        <v>818.15367800000001</v>
      </c>
      <c r="E238" s="15">
        <v>3695.5783000000001</v>
      </c>
      <c r="F238" s="15">
        <v>95389.022287999993</v>
      </c>
    </row>
    <row r="239" spans="1:6" x14ac:dyDescent="0.35">
      <c r="A239" s="21" t="s">
        <v>171</v>
      </c>
      <c r="B239" s="22" t="s">
        <v>174</v>
      </c>
      <c r="C239" s="15">
        <v>38506.267950000001</v>
      </c>
      <c r="D239" s="15">
        <v>4341.1727380000002</v>
      </c>
      <c r="E239" s="15">
        <v>0</v>
      </c>
      <c r="F239" s="15">
        <v>34165.095212</v>
      </c>
    </row>
    <row r="240" spans="1:6" x14ac:dyDescent="0.35">
      <c r="A240" s="21" t="s">
        <v>171</v>
      </c>
      <c r="B240" s="22" t="s">
        <v>175</v>
      </c>
      <c r="C240" s="15">
        <v>2066.846896</v>
      </c>
      <c r="D240" s="15">
        <v>107.506136</v>
      </c>
      <c r="E240" s="15">
        <v>1939.4259999999999</v>
      </c>
      <c r="F240" s="15">
        <v>19.914760000000001</v>
      </c>
    </row>
    <row r="241" spans="1:6" x14ac:dyDescent="0.35">
      <c r="A241" s="21" t="s">
        <v>171</v>
      </c>
      <c r="B241" s="22" t="s">
        <v>176</v>
      </c>
      <c r="C241" s="15">
        <v>4671.8452100000004</v>
      </c>
      <c r="D241" s="15">
        <v>4669.82665</v>
      </c>
      <c r="E241" s="15">
        <v>0</v>
      </c>
      <c r="F241" s="15">
        <v>2.0185599999999999</v>
      </c>
    </row>
    <row r="242" spans="1:6" x14ac:dyDescent="0.35">
      <c r="A242" s="21" t="s">
        <v>171</v>
      </c>
      <c r="B242" s="22" t="s">
        <v>177</v>
      </c>
      <c r="C242" s="15">
        <v>9186.9874999999993</v>
      </c>
      <c r="D242" s="15">
        <v>0</v>
      </c>
      <c r="E242" s="15">
        <v>3635.9474999999993</v>
      </c>
      <c r="F242" s="15">
        <v>5551.04</v>
      </c>
    </row>
    <row r="243" spans="1:6" x14ac:dyDescent="0.35">
      <c r="A243" s="21" t="s">
        <v>171</v>
      </c>
      <c r="B243" s="22" t="s">
        <v>178</v>
      </c>
      <c r="C243" s="15">
        <v>123987.57257200002</v>
      </c>
      <c r="D243" s="15">
        <v>560.85628199999996</v>
      </c>
      <c r="E243" s="15">
        <v>0</v>
      </c>
      <c r="F243" s="15">
        <v>123426.71628999998</v>
      </c>
    </row>
    <row r="244" spans="1:6" x14ac:dyDescent="0.35">
      <c r="A244" s="21" t="s">
        <v>171</v>
      </c>
      <c r="B244" s="22" t="s">
        <v>179</v>
      </c>
      <c r="C244" s="15">
        <v>52028.394762000004</v>
      </c>
      <c r="D244" s="15">
        <v>1190.3840300000002</v>
      </c>
      <c r="E244" s="15">
        <v>4439.3989999999994</v>
      </c>
      <c r="F244" s="15">
        <v>46398.611732000005</v>
      </c>
    </row>
    <row r="245" spans="1:6" x14ac:dyDescent="0.35">
      <c r="A245" s="21" t="s">
        <v>171</v>
      </c>
      <c r="B245" s="22" t="s">
        <v>180</v>
      </c>
      <c r="C245" s="15">
        <v>15450.925638999999</v>
      </c>
      <c r="D245" s="15">
        <v>614.50963900000011</v>
      </c>
      <c r="E245" s="15">
        <v>0</v>
      </c>
      <c r="F245" s="15">
        <v>14836.415999999999</v>
      </c>
    </row>
    <row r="246" spans="1:6" x14ac:dyDescent="0.35">
      <c r="A246" s="21" t="s">
        <v>171</v>
      </c>
      <c r="B246" s="22" t="s">
        <v>775</v>
      </c>
      <c r="C246" s="15">
        <v>53734.001291000008</v>
      </c>
      <c r="D246" s="15">
        <v>7155.4119979999987</v>
      </c>
      <c r="E246" s="15">
        <v>0</v>
      </c>
      <c r="F246" s="15">
        <v>46578.589293000005</v>
      </c>
    </row>
    <row r="247" spans="1:6" x14ac:dyDescent="0.35">
      <c r="A247" s="21" t="s">
        <v>171</v>
      </c>
      <c r="B247" s="22" t="s">
        <v>181</v>
      </c>
      <c r="C247" s="15">
        <v>202875.84986400011</v>
      </c>
      <c r="D247" s="15">
        <v>28393.009413999989</v>
      </c>
      <c r="E247" s="15">
        <v>53430.485679999998</v>
      </c>
      <c r="F247" s="15">
        <v>121052.35476999999</v>
      </c>
    </row>
    <row r="248" spans="1:6" x14ac:dyDescent="0.35">
      <c r="A248" s="21" t="s">
        <v>171</v>
      </c>
      <c r="B248" s="22" t="s">
        <v>182</v>
      </c>
      <c r="C248" s="15">
        <v>11579.700589999999</v>
      </c>
      <c r="D248" s="15">
        <v>176.08059</v>
      </c>
      <c r="E248" s="15">
        <v>1058.5</v>
      </c>
      <c r="F248" s="15">
        <v>10345.119999999999</v>
      </c>
    </row>
    <row r="249" spans="1:6" x14ac:dyDescent="0.35">
      <c r="A249" s="21" t="s">
        <v>171</v>
      </c>
      <c r="B249" s="22" t="s">
        <v>183</v>
      </c>
      <c r="C249" s="15">
        <v>269151.68421300012</v>
      </c>
      <c r="D249" s="15">
        <v>10104.516377999998</v>
      </c>
      <c r="E249" s="15">
        <v>51706.592939999995</v>
      </c>
      <c r="F249" s="15">
        <v>207340.57489500003</v>
      </c>
    </row>
    <row r="250" spans="1:6" x14ac:dyDescent="0.35">
      <c r="A250" s="21" t="s">
        <v>171</v>
      </c>
      <c r="B250" s="22" t="s">
        <v>184</v>
      </c>
      <c r="C250" s="15">
        <v>17904.477255999998</v>
      </c>
      <c r="D250" s="15">
        <v>980.97927599999991</v>
      </c>
      <c r="E250" s="15">
        <v>0</v>
      </c>
      <c r="F250" s="15">
        <v>16923.49798</v>
      </c>
    </row>
    <row r="251" spans="1:6" x14ac:dyDescent="0.35">
      <c r="A251" s="21" t="s">
        <v>185</v>
      </c>
      <c r="B251" s="22" t="s">
        <v>186</v>
      </c>
      <c r="C251" s="15">
        <v>11427.831568000001</v>
      </c>
      <c r="D251" s="15">
        <v>3376.6615839999999</v>
      </c>
      <c r="E251" s="15">
        <v>8011.0404999999992</v>
      </c>
      <c r="F251" s="15">
        <v>40.129483999999998</v>
      </c>
    </row>
    <row r="252" spans="1:6" x14ac:dyDescent="0.35">
      <c r="A252" s="21" t="s">
        <v>185</v>
      </c>
      <c r="B252" s="22" t="s">
        <v>187</v>
      </c>
      <c r="C252" s="15">
        <v>542.37692599999991</v>
      </c>
      <c r="D252" s="15">
        <v>541.67688599999997</v>
      </c>
      <c r="E252" s="15">
        <v>0</v>
      </c>
      <c r="F252" s="15">
        <v>0.70004</v>
      </c>
    </row>
    <row r="253" spans="1:6" x14ac:dyDescent="0.35">
      <c r="A253" s="21" t="s">
        <v>185</v>
      </c>
      <c r="B253" s="22" t="s">
        <v>895</v>
      </c>
      <c r="C253" s="15">
        <v>167.44</v>
      </c>
      <c r="D253" s="15">
        <v>167.44</v>
      </c>
      <c r="E253" s="15">
        <v>0</v>
      </c>
      <c r="F253" s="15">
        <v>0</v>
      </c>
    </row>
    <row r="254" spans="1:6" x14ac:dyDescent="0.35">
      <c r="A254" s="21" t="s">
        <v>185</v>
      </c>
      <c r="B254" s="22" t="s">
        <v>896</v>
      </c>
      <c r="C254" s="15">
        <v>6908.6809384999997</v>
      </c>
      <c r="D254" s="15">
        <v>3333.61463</v>
      </c>
      <c r="E254" s="15">
        <v>2983.5096999999996</v>
      </c>
      <c r="F254" s="15">
        <v>591.55660850000004</v>
      </c>
    </row>
    <row r="255" spans="1:6" x14ac:dyDescent="0.35">
      <c r="A255" s="21" t="s">
        <v>185</v>
      </c>
      <c r="B255" s="22" t="s">
        <v>897</v>
      </c>
      <c r="C255" s="15">
        <v>1335.33167</v>
      </c>
      <c r="D255" s="15">
        <v>1333.1603299999999</v>
      </c>
      <c r="E255" s="15">
        <v>0</v>
      </c>
      <c r="F255" s="15">
        <v>2.1713399999999998</v>
      </c>
    </row>
    <row r="256" spans="1:6" x14ac:dyDescent="0.35">
      <c r="A256" s="21" t="s">
        <v>185</v>
      </c>
      <c r="B256" s="22" t="s">
        <v>188</v>
      </c>
      <c r="C256" s="15">
        <v>167.44</v>
      </c>
      <c r="D256" s="15">
        <v>167.44</v>
      </c>
      <c r="E256" s="15">
        <v>0</v>
      </c>
      <c r="F256" s="15">
        <v>0</v>
      </c>
    </row>
    <row r="257" spans="1:6" x14ac:dyDescent="0.35">
      <c r="A257" s="21" t="s">
        <v>185</v>
      </c>
      <c r="B257" s="22" t="s">
        <v>189</v>
      </c>
      <c r="C257" s="15">
        <v>740.94999999999993</v>
      </c>
      <c r="D257" s="15">
        <v>0</v>
      </c>
      <c r="E257" s="15">
        <v>740.94999999999993</v>
      </c>
      <c r="F257" s="15">
        <v>0</v>
      </c>
    </row>
    <row r="258" spans="1:6" x14ac:dyDescent="0.35">
      <c r="A258" s="21" t="s">
        <v>185</v>
      </c>
      <c r="B258" s="22" t="s">
        <v>898</v>
      </c>
      <c r="C258" s="15">
        <v>15998.763101</v>
      </c>
      <c r="D258" s="15">
        <v>5541.6864360000009</v>
      </c>
      <c r="E258" s="15">
        <v>10405.8711</v>
      </c>
      <c r="F258" s="15">
        <v>51.205565</v>
      </c>
    </row>
    <row r="259" spans="1:6" ht="43.5" x14ac:dyDescent="0.35">
      <c r="A259" s="21" t="s">
        <v>185</v>
      </c>
      <c r="B259" s="22" t="s">
        <v>776</v>
      </c>
      <c r="C259" s="15">
        <v>39053.265124000005</v>
      </c>
      <c r="D259" s="15">
        <v>13389.018303999997</v>
      </c>
      <c r="E259" s="15">
        <v>5732.7569999999996</v>
      </c>
      <c r="F259" s="15">
        <v>19931.489820000003</v>
      </c>
    </row>
    <row r="260" spans="1:6" x14ac:dyDescent="0.35">
      <c r="A260" s="21" t="s">
        <v>185</v>
      </c>
      <c r="B260" s="22" t="s">
        <v>899</v>
      </c>
      <c r="C260" s="15">
        <v>25765.333890000002</v>
      </c>
      <c r="D260" s="15">
        <v>2964.7108699999999</v>
      </c>
      <c r="E260" s="15">
        <v>18969.860700000001</v>
      </c>
      <c r="F260" s="15">
        <v>3830.7623199999998</v>
      </c>
    </row>
    <row r="261" spans="1:6" x14ac:dyDescent="0.35">
      <c r="A261" s="21" t="s">
        <v>185</v>
      </c>
      <c r="B261" s="22" t="s">
        <v>190</v>
      </c>
      <c r="C261" s="15">
        <v>2466.1899399999993</v>
      </c>
      <c r="D261" s="15">
        <v>1978.88392</v>
      </c>
      <c r="E261" s="15">
        <v>20.126999999999999</v>
      </c>
      <c r="F261" s="15">
        <v>467.17901999999992</v>
      </c>
    </row>
    <row r="262" spans="1:6" x14ac:dyDescent="0.35">
      <c r="A262" s="21" t="s">
        <v>185</v>
      </c>
      <c r="B262" s="22" t="s">
        <v>191</v>
      </c>
      <c r="C262" s="15">
        <v>40081.62904</v>
      </c>
      <c r="D262" s="15">
        <v>7493.5388400000011</v>
      </c>
      <c r="E262" s="15">
        <v>30053.791499999999</v>
      </c>
      <c r="F262" s="15">
        <v>2534.2987000000003</v>
      </c>
    </row>
    <row r="263" spans="1:6" x14ac:dyDescent="0.35">
      <c r="A263" s="21" t="s">
        <v>185</v>
      </c>
      <c r="B263" s="22" t="s">
        <v>192</v>
      </c>
      <c r="C263" s="15">
        <v>9922.1532399999978</v>
      </c>
      <c r="D263" s="15">
        <v>2197.3570499999996</v>
      </c>
      <c r="E263" s="15">
        <v>7460.2558099999987</v>
      </c>
      <c r="F263" s="15">
        <v>264.54037999999997</v>
      </c>
    </row>
    <row r="264" spans="1:6" x14ac:dyDescent="0.35">
      <c r="A264" s="21" t="s">
        <v>185</v>
      </c>
      <c r="B264" s="22" t="s">
        <v>193</v>
      </c>
      <c r="C264" s="15">
        <v>11460.967999999999</v>
      </c>
      <c r="D264" s="15">
        <v>4473.9520000000002</v>
      </c>
      <c r="E264" s="15">
        <v>6987.0159999999996</v>
      </c>
      <c r="F264" s="15">
        <v>0</v>
      </c>
    </row>
    <row r="265" spans="1:6" x14ac:dyDescent="0.35">
      <c r="A265" s="21" t="s">
        <v>185</v>
      </c>
      <c r="B265" s="22" t="s">
        <v>194</v>
      </c>
      <c r="C265" s="15">
        <v>7220.9641959999999</v>
      </c>
      <c r="D265" s="15">
        <v>3702.5101960000006</v>
      </c>
      <c r="E265" s="15">
        <v>3518.4539999999997</v>
      </c>
      <c r="F265" s="15">
        <v>0</v>
      </c>
    </row>
    <row r="266" spans="1:6" x14ac:dyDescent="0.35">
      <c r="A266" s="21" t="s">
        <v>185</v>
      </c>
      <c r="B266" s="22" t="s">
        <v>195</v>
      </c>
      <c r="C266" s="15">
        <v>6380.3232040000012</v>
      </c>
      <c r="D266" s="15">
        <v>1035.5812040000001</v>
      </c>
      <c r="E266" s="15">
        <v>5344.7420000000002</v>
      </c>
      <c r="F266" s="15">
        <v>0</v>
      </c>
    </row>
    <row r="267" spans="1:6" x14ac:dyDescent="0.35">
      <c r="A267" s="21" t="s">
        <v>185</v>
      </c>
      <c r="B267" s="22" t="s">
        <v>196</v>
      </c>
      <c r="C267" s="15">
        <v>13171.710173999996</v>
      </c>
      <c r="D267" s="15">
        <v>4670.6541739999993</v>
      </c>
      <c r="E267" s="15">
        <v>8501.0559999999987</v>
      </c>
      <c r="F267" s="15">
        <v>0</v>
      </c>
    </row>
    <row r="268" spans="1:6" x14ac:dyDescent="0.35">
      <c r="A268" s="21" t="s">
        <v>185</v>
      </c>
      <c r="B268" s="22" t="s">
        <v>900</v>
      </c>
      <c r="C268" s="15">
        <v>1117.3919299999998</v>
      </c>
      <c r="D268" s="15">
        <v>1106.3923299999999</v>
      </c>
      <c r="E268" s="15">
        <v>0</v>
      </c>
      <c r="F268" s="15">
        <v>10.999599999999999</v>
      </c>
    </row>
    <row r="269" spans="1:6" x14ac:dyDescent="0.35">
      <c r="A269" s="21" t="s">
        <v>185</v>
      </c>
      <c r="B269" s="22" t="s">
        <v>197</v>
      </c>
      <c r="C269" s="15">
        <v>14972.710897999996</v>
      </c>
      <c r="D269" s="15">
        <v>5385.9897179999998</v>
      </c>
      <c r="E269" s="15">
        <v>9569.8984999999993</v>
      </c>
      <c r="F269" s="15">
        <v>16.822680000000002</v>
      </c>
    </row>
    <row r="270" spans="1:6" x14ac:dyDescent="0.35">
      <c r="A270" s="21" t="s">
        <v>185</v>
      </c>
      <c r="B270" s="22" t="s">
        <v>198</v>
      </c>
      <c r="C270" s="15">
        <v>920.58210000000008</v>
      </c>
      <c r="D270" s="15">
        <v>912.55910000000006</v>
      </c>
      <c r="E270" s="15">
        <v>0</v>
      </c>
      <c r="F270" s="15">
        <v>8.0229999999999997</v>
      </c>
    </row>
    <row r="271" spans="1:6" x14ac:dyDescent="0.35">
      <c r="A271" s="21" t="s">
        <v>185</v>
      </c>
      <c r="B271" s="22" t="s">
        <v>901</v>
      </c>
      <c r="C271" s="15">
        <v>18937.302439999999</v>
      </c>
      <c r="D271" s="15">
        <v>4377.2808599999998</v>
      </c>
      <c r="E271" s="15">
        <v>14552.814499999999</v>
      </c>
      <c r="F271" s="15">
        <v>7.2070799999999995</v>
      </c>
    </row>
    <row r="272" spans="1:6" x14ac:dyDescent="0.35">
      <c r="A272" s="21" t="s">
        <v>185</v>
      </c>
      <c r="B272" s="22" t="s">
        <v>199</v>
      </c>
      <c r="C272" s="15">
        <v>17094.666699999998</v>
      </c>
      <c r="D272" s="15">
        <v>1274.0002999999999</v>
      </c>
      <c r="E272" s="15">
        <v>5580.7319999999991</v>
      </c>
      <c r="F272" s="15">
        <v>10239.9344</v>
      </c>
    </row>
    <row r="273" spans="1:6" x14ac:dyDescent="0.35">
      <c r="A273" s="21" t="s">
        <v>185</v>
      </c>
      <c r="B273" s="22" t="s">
        <v>835</v>
      </c>
      <c r="C273" s="15">
        <v>90.454399999999993</v>
      </c>
      <c r="D273" s="15">
        <v>90.454399999999993</v>
      </c>
      <c r="E273" s="15">
        <v>0</v>
      </c>
      <c r="F273" s="15">
        <v>0</v>
      </c>
    </row>
    <row r="274" spans="1:6" x14ac:dyDescent="0.35">
      <c r="A274" s="21" t="s">
        <v>185</v>
      </c>
      <c r="B274" s="22" t="s">
        <v>902</v>
      </c>
      <c r="C274" s="15">
        <v>4944.5100939999993</v>
      </c>
      <c r="D274" s="15">
        <v>525.21998399999995</v>
      </c>
      <c r="E274" s="15">
        <v>4419.2901099999999</v>
      </c>
      <c r="F274" s="15">
        <v>0</v>
      </c>
    </row>
    <row r="275" spans="1:6" x14ac:dyDescent="0.35">
      <c r="A275" s="21" t="s">
        <v>185</v>
      </c>
      <c r="B275" s="22" t="s">
        <v>200</v>
      </c>
      <c r="C275" s="15">
        <v>203.862528</v>
      </c>
      <c r="D275" s="15">
        <v>156.3802</v>
      </c>
      <c r="E275" s="15">
        <v>0</v>
      </c>
      <c r="F275" s="15">
        <v>47.482327999999995</v>
      </c>
    </row>
    <row r="276" spans="1:6" x14ac:dyDescent="0.35">
      <c r="A276" s="21" t="s">
        <v>185</v>
      </c>
      <c r="B276" s="22" t="s">
        <v>201</v>
      </c>
      <c r="C276" s="15">
        <v>14379.4251</v>
      </c>
      <c r="D276" s="15">
        <v>5951.937100000001</v>
      </c>
      <c r="E276" s="15">
        <v>0</v>
      </c>
      <c r="F276" s="15">
        <v>8427.4879999999994</v>
      </c>
    </row>
    <row r="277" spans="1:6" x14ac:dyDescent="0.35">
      <c r="A277" s="21" t="s">
        <v>185</v>
      </c>
      <c r="B277" s="22" t="s">
        <v>903</v>
      </c>
      <c r="C277" s="15">
        <v>7628.8665599999995</v>
      </c>
      <c r="D277" s="15">
        <v>917.76905999999997</v>
      </c>
      <c r="E277" s="15">
        <v>6711.0974999999989</v>
      </c>
      <c r="F277" s="15">
        <v>0</v>
      </c>
    </row>
    <row r="278" spans="1:6" x14ac:dyDescent="0.35">
      <c r="A278" s="21" t="s">
        <v>185</v>
      </c>
      <c r="B278" s="22" t="s">
        <v>904</v>
      </c>
      <c r="C278" s="15">
        <v>34444.898199999996</v>
      </c>
      <c r="D278" s="15">
        <v>9553.5297399999999</v>
      </c>
      <c r="E278" s="15">
        <v>20046.824459999996</v>
      </c>
      <c r="F278" s="15">
        <v>4844.5439999999999</v>
      </c>
    </row>
    <row r="279" spans="1:6" x14ac:dyDescent="0.35">
      <c r="A279" s="21" t="s">
        <v>185</v>
      </c>
      <c r="B279" s="22" t="s">
        <v>202</v>
      </c>
      <c r="C279" s="15">
        <v>5794.1057460000002</v>
      </c>
      <c r="D279" s="15">
        <v>421.15974600000004</v>
      </c>
      <c r="E279" s="15">
        <v>5372.9459999999999</v>
      </c>
      <c r="F279" s="15">
        <v>0</v>
      </c>
    </row>
    <row r="280" spans="1:6" x14ac:dyDescent="0.35">
      <c r="A280" s="21" t="s">
        <v>185</v>
      </c>
      <c r="B280" s="22" t="s">
        <v>905</v>
      </c>
      <c r="C280" s="15">
        <v>16535.673338499997</v>
      </c>
      <c r="D280" s="15">
        <v>3473.6347959999998</v>
      </c>
      <c r="E280" s="15">
        <v>2960.47</v>
      </c>
      <c r="F280" s="15">
        <v>10101.568542500001</v>
      </c>
    </row>
    <row r="281" spans="1:6" x14ac:dyDescent="0.35">
      <c r="A281" s="21" t="s">
        <v>185</v>
      </c>
      <c r="B281" s="22" t="s">
        <v>906</v>
      </c>
      <c r="C281" s="15">
        <v>6083.1903179999999</v>
      </c>
      <c r="D281" s="15">
        <v>2178.4487680000007</v>
      </c>
      <c r="E281" s="15">
        <v>1733.8229999999999</v>
      </c>
      <c r="F281" s="15">
        <v>2170.9185500000003</v>
      </c>
    </row>
    <row r="282" spans="1:6" x14ac:dyDescent="0.35">
      <c r="A282" s="21" t="s">
        <v>185</v>
      </c>
      <c r="B282" s="22" t="s">
        <v>203</v>
      </c>
      <c r="C282" s="15">
        <v>2402.2408999999998</v>
      </c>
      <c r="D282" s="15">
        <v>547.22924</v>
      </c>
      <c r="E282" s="15">
        <v>1853.9116999999999</v>
      </c>
      <c r="F282" s="15">
        <v>1.09996</v>
      </c>
    </row>
    <row r="283" spans="1:6" x14ac:dyDescent="0.35">
      <c r="A283" s="21" t="s">
        <v>185</v>
      </c>
      <c r="B283" s="22" t="s">
        <v>204</v>
      </c>
      <c r="C283" s="15">
        <v>14298.201250000002</v>
      </c>
      <c r="D283" s="15">
        <v>2028.3981899999999</v>
      </c>
      <c r="E283" s="15">
        <v>8041.4245000000001</v>
      </c>
      <c r="F283" s="15">
        <v>4228.3785600000001</v>
      </c>
    </row>
    <row r="284" spans="1:6" x14ac:dyDescent="0.35">
      <c r="A284" s="21" t="s">
        <v>185</v>
      </c>
      <c r="B284" s="22" t="s">
        <v>205</v>
      </c>
      <c r="C284" s="15">
        <v>2584.3889499999996</v>
      </c>
      <c r="D284" s="15">
        <v>0</v>
      </c>
      <c r="E284" s="15">
        <v>0</v>
      </c>
      <c r="F284" s="15">
        <v>2584.3889499999996</v>
      </c>
    </row>
    <row r="285" spans="1:6" x14ac:dyDescent="0.35">
      <c r="A285" s="21" t="s">
        <v>185</v>
      </c>
      <c r="B285" s="22" t="s">
        <v>206</v>
      </c>
      <c r="C285" s="15">
        <v>10772.62883</v>
      </c>
      <c r="D285" s="15">
        <v>4032.6563299999998</v>
      </c>
      <c r="E285" s="15">
        <v>5882.0844999999999</v>
      </c>
      <c r="F285" s="15">
        <v>857.88800000000003</v>
      </c>
    </row>
    <row r="286" spans="1:6" x14ac:dyDescent="0.35">
      <c r="A286" s="21" t="s">
        <v>185</v>
      </c>
      <c r="B286" s="22" t="s">
        <v>207</v>
      </c>
      <c r="C286" s="15">
        <v>8521.0037479999992</v>
      </c>
      <c r="D286" s="15">
        <v>1547.4487479999998</v>
      </c>
      <c r="E286" s="15">
        <v>6378.5210000000006</v>
      </c>
      <c r="F286" s="15">
        <v>595.03399999999999</v>
      </c>
    </row>
    <row r="287" spans="1:6" x14ac:dyDescent="0.35">
      <c r="A287" s="21" t="s">
        <v>208</v>
      </c>
      <c r="B287" s="22" t="s">
        <v>209</v>
      </c>
      <c r="C287" s="15">
        <v>6444.95363</v>
      </c>
      <c r="D287" s="15">
        <v>6444.95363</v>
      </c>
      <c r="E287" s="15">
        <v>0</v>
      </c>
      <c r="F287" s="15">
        <v>0</v>
      </c>
    </row>
    <row r="288" spans="1:6" x14ac:dyDescent="0.35">
      <c r="A288" s="21" t="s">
        <v>208</v>
      </c>
      <c r="B288" s="22" t="s">
        <v>210</v>
      </c>
      <c r="C288" s="15">
        <v>133.12187999999998</v>
      </c>
      <c r="D288" s="15">
        <v>133.12187999999998</v>
      </c>
      <c r="E288" s="15">
        <v>0</v>
      </c>
      <c r="F288" s="15">
        <v>0</v>
      </c>
    </row>
    <row r="289" spans="1:6" x14ac:dyDescent="0.35">
      <c r="A289" s="21" t="s">
        <v>208</v>
      </c>
      <c r="B289" s="22" t="s">
        <v>836</v>
      </c>
      <c r="C289" s="16"/>
      <c r="D289" s="16"/>
      <c r="E289" s="16"/>
      <c r="F289" s="16"/>
    </row>
    <row r="290" spans="1:6" x14ac:dyDescent="0.35">
      <c r="A290" s="21" t="s">
        <v>208</v>
      </c>
      <c r="B290" s="22" t="s">
        <v>211</v>
      </c>
      <c r="C290" s="15">
        <v>535.26058</v>
      </c>
      <c r="D290" s="15">
        <v>535.26058</v>
      </c>
      <c r="E290" s="15">
        <v>0</v>
      </c>
      <c r="F290" s="15">
        <v>0</v>
      </c>
    </row>
    <row r="291" spans="1:6" x14ac:dyDescent="0.35">
      <c r="A291" s="21" t="s">
        <v>208</v>
      </c>
      <c r="B291" s="22" t="s">
        <v>212</v>
      </c>
      <c r="C291" s="15">
        <v>167.44</v>
      </c>
      <c r="D291" s="15">
        <v>167.44</v>
      </c>
      <c r="E291" s="15">
        <v>0</v>
      </c>
      <c r="F291" s="15">
        <v>0</v>
      </c>
    </row>
    <row r="292" spans="1:6" x14ac:dyDescent="0.35">
      <c r="A292" s="21" t="s">
        <v>208</v>
      </c>
      <c r="B292" s="22" t="s">
        <v>837</v>
      </c>
      <c r="C292" s="15">
        <v>66.975999999999999</v>
      </c>
      <c r="D292" s="15">
        <v>66.975999999999999</v>
      </c>
      <c r="E292" s="15">
        <v>0</v>
      </c>
      <c r="F292" s="15">
        <v>0</v>
      </c>
    </row>
    <row r="293" spans="1:6" x14ac:dyDescent="0.35">
      <c r="A293" s="21" t="s">
        <v>208</v>
      </c>
      <c r="B293" s="22" t="s">
        <v>213</v>
      </c>
      <c r="C293" s="15">
        <v>6.5314139999999998</v>
      </c>
      <c r="D293" s="15">
        <v>3.503574</v>
      </c>
      <c r="E293" s="15">
        <v>0</v>
      </c>
      <c r="F293" s="15">
        <v>3.0278400000000003</v>
      </c>
    </row>
    <row r="294" spans="1:6" x14ac:dyDescent="0.35">
      <c r="A294" s="21" t="s">
        <v>208</v>
      </c>
      <c r="B294" s="22" t="s">
        <v>838</v>
      </c>
      <c r="C294" s="16"/>
      <c r="D294" s="16"/>
      <c r="E294" s="16"/>
      <c r="F294" s="16"/>
    </row>
    <row r="295" spans="1:6" x14ac:dyDescent="0.35">
      <c r="A295" s="21" t="s">
        <v>208</v>
      </c>
      <c r="B295" s="22" t="s">
        <v>214</v>
      </c>
      <c r="C295" s="15">
        <v>371.21275599999996</v>
      </c>
      <c r="D295" s="15">
        <v>371.21275599999996</v>
      </c>
      <c r="E295" s="15">
        <v>0</v>
      </c>
      <c r="F295" s="15">
        <v>0</v>
      </c>
    </row>
    <row r="296" spans="1:6" ht="29" x14ac:dyDescent="0.35">
      <c r="A296" s="21" t="s">
        <v>208</v>
      </c>
      <c r="B296" s="22" t="s">
        <v>839</v>
      </c>
      <c r="C296" s="16"/>
      <c r="D296" s="16"/>
      <c r="E296" s="16"/>
      <c r="F296" s="16"/>
    </row>
    <row r="297" spans="1:6" x14ac:dyDescent="0.35">
      <c r="A297" s="21" t="s">
        <v>208</v>
      </c>
      <c r="B297" s="22" t="s">
        <v>777</v>
      </c>
      <c r="C297" s="15">
        <v>6497.5282639999996</v>
      </c>
      <c r="D297" s="15">
        <v>4882.9437260000004</v>
      </c>
      <c r="E297" s="15">
        <v>1602.569</v>
      </c>
      <c r="F297" s="15">
        <v>12.015538000000003</v>
      </c>
    </row>
    <row r="298" spans="1:6" x14ac:dyDescent="0.35">
      <c r="A298" s="21" t="s">
        <v>208</v>
      </c>
      <c r="B298" s="22" t="s">
        <v>215</v>
      </c>
      <c r="C298" s="15">
        <v>0</v>
      </c>
      <c r="D298" s="15">
        <v>0</v>
      </c>
      <c r="E298" s="15">
        <v>0</v>
      </c>
      <c r="F298" s="15">
        <v>0</v>
      </c>
    </row>
    <row r="299" spans="1:6" x14ac:dyDescent="0.35">
      <c r="A299" s="21" t="s">
        <v>208</v>
      </c>
      <c r="B299" s="22" t="s">
        <v>216</v>
      </c>
      <c r="C299" s="15">
        <v>733.00722159999987</v>
      </c>
      <c r="D299" s="15">
        <v>417.12711799999994</v>
      </c>
      <c r="E299" s="15">
        <v>0</v>
      </c>
      <c r="F299" s="15">
        <v>315.88010359999993</v>
      </c>
    </row>
    <row r="300" spans="1:6" x14ac:dyDescent="0.35">
      <c r="A300" s="21" t="s">
        <v>208</v>
      </c>
      <c r="B300" s="22" t="s">
        <v>217</v>
      </c>
      <c r="C300" s="15">
        <v>26.073504</v>
      </c>
      <c r="D300" s="15">
        <v>26.073504</v>
      </c>
      <c r="E300" s="15">
        <v>0</v>
      </c>
      <c r="F300" s="15">
        <v>0</v>
      </c>
    </row>
    <row r="301" spans="1:6" x14ac:dyDescent="0.35">
      <c r="A301" s="21" t="s">
        <v>208</v>
      </c>
      <c r="B301" s="22" t="s">
        <v>218</v>
      </c>
      <c r="C301" s="15">
        <v>157.91811799999999</v>
      </c>
      <c r="D301" s="15">
        <v>157.91811799999999</v>
      </c>
      <c r="E301" s="15">
        <v>0</v>
      </c>
      <c r="F301" s="15">
        <v>0</v>
      </c>
    </row>
    <row r="302" spans="1:6" x14ac:dyDescent="0.35">
      <c r="A302" s="21" t="s">
        <v>208</v>
      </c>
      <c r="B302" s="22" t="s">
        <v>840</v>
      </c>
      <c r="C302" s="16"/>
      <c r="D302" s="16"/>
      <c r="E302" s="16"/>
      <c r="F302" s="16"/>
    </row>
    <row r="303" spans="1:6" x14ac:dyDescent="0.35">
      <c r="A303" s="21" t="s">
        <v>208</v>
      </c>
      <c r="B303" s="22" t="s">
        <v>219</v>
      </c>
      <c r="C303" s="15">
        <v>117.23952599999998</v>
      </c>
      <c r="D303" s="15">
        <v>117.23952599999998</v>
      </c>
      <c r="E303" s="15">
        <v>0</v>
      </c>
      <c r="F303" s="15">
        <v>0</v>
      </c>
    </row>
    <row r="304" spans="1:6" x14ac:dyDescent="0.35">
      <c r="A304" s="21" t="s">
        <v>208</v>
      </c>
      <c r="B304" s="22" t="s">
        <v>220</v>
      </c>
      <c r="C304" s="15">
        <v>3525.3030200000007</v>
      </c>
      <c r="D304" s="15">
        <v>1710.5962959999997</v>
      </c>
      <c r="E304" s="15">
        <v>0</v>
      </c>
      <c r="F304" s="15">
        <v>1814.7067240000001</v>
      </c>
    </row>
    <row r="305" spans="1:6" ht="29" x14ac:dyDescent="0.35">
      <c r="A305" s="21" t="s">
        <v>208</v>
      </c>
      <c r="B305" s="22" t="s">
        <v>221</v>
      </c>
      <c r="C305" s="15">
        <v>340.77537000000001</v>
      </c>
      <c r="D305" s="15">
        <v>340.77537000000001</v>
      </c>
      <c r="E305" s="15">
        <v>0</v>
      </c>
      <c r="F305" s="15">
        <v>0</v>
      </c>
    </row>
    <row r="306" spans="1:6" x14ac:dyDescent="0.35">
      <c r="A306" s="21" t="s">
        <v>208</v>
      </c>
      <c r="B306" s="22" t="s">
        <v>222</v>
      </c>
      <c r="C306" s="15">
        <v>1360.365802</v>
      </c>
      <c r="D306" s="15">
        <v>1360.365802</v>
      </c>
      <c r="E306" s="15">
        <v>0</v>
      </c>
      <c r="F306" s="15">
        <v>0</v>
      </c>
    </row>
    <row r="307" spans="1:6" ht="29" x14ac:dyDescent="0.35">
      <c r="A307" s="21" t="s">
        <v>208</v>
      </c>
      <c r="B307" s="22" t="s">
        <v>223</v>
      </c>
      <c r="C307" s="15">
        <v>1929.2814880000001</v>
      </c>
      <c r="D307" s="15">
        <v>1929.2814880000001</v>
      </c>
      <c r="E307" s="15">
        <v>0</v>
      </c>
      <c r="F307" s="15">
        <v>0</v>
      </c>
    </row>
    <row r="308" spans="1:6" x14ac:dyDescent="0.35">
      <c r="A308" s="21" t="s">
        <v>208</v>
      </c>
      <c r="B308" s="22" t="s">
        <v>224</v>
      </c>
      <c r="C308" s="15">
        <v>1139.860412</v>
      </c>
      <c r="D308" s="15">
        <v>876.19999999999993</v>
      </c>
      <c r="E308" s="15">
        <v>0</v>
      </c>
      <c r="F308" s="15">
        <v>263.66041200000001</v>
      </c>
    </row>
    <row r="309" spans="1:6" ht="29" x14ac:dyDescent="0.35">
      <c r="A309" s="21" t="s">
        <v>208</v>
      </c>
      <c r="B309" s="22" t="s">
        <v>225</v>
      </c>
      <c r="C309" s="15">
        <v>1055.0028679999998</v>
      </c>
      <c r="D309" s="15">
        <v>1055.0028679999998</v>
      </c>
      <c r="E309" s="15">
        <v>0</v>
      </c>
      <c r="F309" s="15">
        <v>0</v>
      </c>
    </row>
    <row r="310" spans="1:6" x14ac:dyDescent="0.35">
      <c r="A310" s="21" t="s">
        <v>208</v>
      </c>
      <c r="B310" s="22" t="s">
        <v>907</v>
      </c>
      <c r="C310" s="16"/>
      <c r="D310" s="16"/>
      <c r="E310" s="16"/>
      <c r="F310" s="16"/>
    </row>
    <row r="311" spans="1:6" x14ac:dyDescent="0.35">
      <c r="A311" s="21" t="s">
        <v>208</v>
      </c>
      <c r="B311" s="22" t="s">
        <v>841</v>
      </c>
      <c r="C311" s="16"/>
      <c r="D311" s="16"/>
      <c r="E311" s="16"/>
      <c r="F311" s="16"/>
    </row>
    <row r="312" spans="1:6" x14ac:dyDescent="0.35">
      <c r="A312" s="21" t="s">
        <v>208</v>
      </c>
      <c r="B312" s="22" t="s">
        <v>226</v>
      </c>
      <c r="C312" s="15">
        <v>388.99116400000003</v>
      </c>
      <c r="D312" s="15">
        <v>388.99116400000003</v>
      </c>
      <c r="E312" s="15">
        <v>0</v>
      </c>
      <c r="F312" s="15">
        <v>0</v>
      </c>
    </row>
    <row r="313" spans="1:6" ht="29" x14ac:dyDescent="0.35">
      <c r="A313" s="21" t="s">
        <v>208</v>
      </c>
      <c r="B313" s="22" t="s">
        <v>842</v>
      </c>
      <c r="C313" s="16"/>
      <c r="D313" s="16"/>
      <c r="E313" s="16"/>
      <c r="F313" s="16"/>
    </row>
    <row r="314" spans="1:6" x14ac:dyDescent="0.35">
      <c r="A314" s="21" t="s">
        <v>208</v>
      </c>
      <c r="B314" s="22" t="s">
        <v>227</v>
      </c>
      <c r="C314" s="15">
        <v>478.45091999999994</v>
      </c>
      <c r="D314" s="15">
        <v>469.48049999999995</v>
      </c>
      <c r="E314" s="15">
        <v>0</v>
      </c>
      <c r="F314" s="15">
        <v>8.9704200000000007</v>
      </c>
    </row>
    <row r="315" spans="1:6" x14ac:dyDescent="0.35">
      <c r="A315" s="21" t="s">
        <v>208</v>
      </c>
      <c r="B315" s="22" t="s">
        <v>228</v>
      </c>
      <c r="C315" s="15">
        <v>0</v>
      </c>
      <c r="D315" s="15">
        <v>0</v>
      </c>
      <c r="E315" s="15">
        <v>0</v>
      </c>
      <c r="F315" s="15">
        <v>0</v>
      </c>
    </row>
    <row r="316" spans="1:6" x14ac:dyDescent="0.35">
      <c r="A316" s="21" t="s">
        <v>208</v>
      </c>
      <c r="B316" s="22" t="s">
        <v>229</v>
      </c>
      <c r="C316" s="15">
        <v>389.09411799999998</v>
      </c>
      <c r="D316" s="15">
        <v>389.09411799999998</v>
      </c>
      <c r="E316" s="15">
        <v>0</v>
      </c>
      <c r="F316" s="15">
        <v>0</v>
      </c>
    </row>
    <row r="317" spans="1:6" x14ac:dyDescent="0.35">
      <c r="A317" s="21" t="s">
        <v>230</v>
      </c>
      <c r="B317" s="22" t="s">
        <v>231</v>
      </c>
      <c r="C317" s="15">
        <v>298.48480000000001</v>
      </c>
      <c r="D317" s="15">
        <v>298.48480000000001</v>
      </c>
      <c r="E317" s="15">
        <v>0</v>
      </c>
      <c r="F317" s="15">
        <v>0</v>
      </c>
    </row>
    <row r="318" spans="1:6" x14ac:dyDescent="0.35">
      <c r="A318" s="21" t="s">
        <v>230</v>
      </c>
      <c r="B318" s="22" t="s">
        <v>232</v>
      </c>
      <c r="C318" s="15">
        <v>5551.5284000000001</v>
      </c>
      <c r="D318" s="15">
        <v>0</v>
      </c>
      <c r="E318" s="15">
        <v>0</v>
      </c>
      <c r="F318" s="15">
        <v>5551.5284000000001</v>
      </c>
    </row>
    <row r="319" spans="1:6" x14ac:dyDescent="0.35">
      <c r="A319" s="21" t="s">
        <v>230</v>
      </c>
      <c r="B319" s="22" t="s">
        <v>908</v>
      </c>
      <c r="C319" s="15">
        <v>20096.561591999998</v>
      </c>
      <c r="D319" s="15">
        <v>329.90599199999997</v>
      </c>
      <c r="E319" s="15">
        <v>8163.5739999999996</v>
      </c>
      <c r="F319" s="15">
        <v>11603.0816</v>
      </c>
    </row>
    <row r="320" spans="1:6" x14ac:dyDescent="0.35">
      <c r="A320" s="21" t="s">
        <v>230</v>
      </c>
      <c r="B320" s="22" t="s">
        <v>233</v>
      </c>
      <c r="C320" s="15">
        <v>12816.218399999998</v>
      </c>
      <c r="D320" s="15">
        <v>1624.5824</v>
      </c>
      <c r="E320" s="15">
        <v>11191.635999999999</v>
      </c>
      <c r="F320" s="15">
        <v>0</v>
      </c>
    </row>
    <row r="321" spans="1:6" x14ac:dyDescent="0.35">
      <c r="A321" s="21" t="s">
        <v>230</v>
      </c>
      <c r="B321" s="22" t="s">
        <v>909</v>
      </c>
      <c r="C321" s="15">
        <v>9349.4639999999999</v>
      </c>
      <c r="D321" s="15">
        <v>117.392</v>
      </c>
      <c r="E321" s="15">
        <v>846.8</v>
      </c>
      <c r="F321" s="15">
        <v>8385.2720000000008</v>
      </c>
    </row>
    <row r="322" spans="1:6" x14ac:dyDescent="0.35">
      <c r="A322" s="21" t="s">
        <v>230</v>
      </c>
      <c r="B322" s="22" t="s">
        <v>234</v>
      </c>
      <c r="C322" s="15">
        <v>2927.716602</v>
      </c>
      <c r="D322" s="15">
        <v>468.82060200000001</v>
      </c>
      <c r="E322" s="15">
        <v>440.33599999999996</v>
      </c>
      <c r="F322" s="15">
        <v>2018.56</v>
      </c>
    </row>
    <row r="323" spans="1:6" x14ac:dyDescent="0.35">
      <c r="A323" s="21" t="s">
        <v>230</v>
      </c>
      <c r="B323" s="22" t="s">
        <v>843</v>
      </c>
      <c r="C323" s="15">
        <v>1.8237399999999999</v>
      </c>
      <c r="D323" s="15">
        <v>0</v>
      </c>
      <c r="E323" s="15">
        <v>0</v>
      </c>
      <c r="F323" s="15">
        <v>1.8237399999999999</v>
      </c>
    </row>
    <row r="324" spans="1:6" x14ac:dyDescent="0.35">
      <c r="A324" s="21" t="s">
        <v>230</v>
      </c>
      <c r="B324" s="22" t="s">
        <v>235</v>
      </c>
      <c r="C324" s="15">
        <v>0</v>
      </c>
      <c r="D324" s="15">
        <v>0</v>
      </c>
      <c r="E324" s="15">
        <v>0</v>
      </c>
      <c r="F324" s="15">
        <v>0</v>
      </c>
    </row>
    <row r="325" spans="1:6" x14ac:dyDescent="0.35">
      <c r="A325" s="21" t="s">
        <v>230</v>
      </c>
      <c r="B325" s="22" t="s">
        <v>910</v>
      </c>
      <c r="C325" s="15">
        <v>29956.361862000002</v>
      </c>
      <c r="D325" s="15">
        <v>1253.2389619999999</v>
      </c>
      <c r="E325" s="15">
        <v>14101.9485</v>
      </c>
      <c r="F325" s="15">
        <v>14601.174400000002</v>
      </c>
    </row>
    <row r="326" spans="1:6" x14ac:dyDescent="0.35">
      <c r="A326" s="21" t="s">
        <v>230</v>
      </c>
      <c r="B326" s="22" t="s">
        <v>236</v>
      </c>
      <c r="C326" s="15">
        <v>4390.3039999999992</v>
      </c>
      <c r="D326" s="15">
        <v>50.400000000000006</v>
      </c>
      <c r="E326" s="15">
        <v>0</v>
      </c>
      <c r="F326" s="15">
        <v>4339.9039999999995</v>
      </c>
    </row>
    <row r="327" spans="1:6" x14ac:dyDescent="0.35">
      <c r="A327" s="21" t="s">
        <v>230</v>
      </c>
      <c r="B327" s="22" t="s">
        <v>237</v>
      </c>
      <c r="C327" s="15">
        <v>3167.0460000000003</v>
      </c>
      <c r="D327" s="15">
        <v>0</v>
      </c>
      <c r="E327" s="15">
        <v>0</v>
      </c>
      <c r="F327" s="15">
        <v>3167.0460000000003</v>
      </c>
    </row>
    <row r="328" spans="1:6" ht="29" x14ac:dyDescent="0.35">
      <c r="A328" s="21" t="s">
        <v>230</v>
      </c>
      <c r="B328" s="22" t="s">
        <v>238</v>
      </c>
      <c r="C328" s="15">
        <v>5798.0856559999984</v>
      </c>
      <c r="D328" s="15">
        <v>808.15365599999996</v>
      </c>
      <c r="E328" s="15">
        <v>3110.4559999999997</v>
      </c>
      <c r="F328" s="15">
        <v>1879.4759999999999</v>
      </c>
    </row>
    <row r="329" spans="1:6" x14ac:dyDescent="0.35">
      <c r="A329" s="21" t="s">
        <v>230</v>
      </c>
      <c r="B329" s="22" t="s">
        <v>239</v>
      </c>
      <c r="C329" s="15">
        <v>18219.469955999997</v>
      </c>
      <c r="D329" s="15">
        <v>5559.5273520000001</v>
      </c>
      <c r="E329" s="15">
        <v>0</v>
      </c>
      <c r="F329" s="15">
        <v>12659.942604</v>
      </c>
    </row>
    <row r="330" spans="1:6" x14ac:dyDescent="0.35">
      <c r="A330" s="21" t="s">
        <v>230</v>
      </c>
      <c r="B330" s="22" t="s">
        <v>240</v>
      </c>
      <c r="C330" s="15">
        <v>119.06551199999998</v>
      </c>
      <c r="D330" s="15">
        <v>119.06551199999998</v>
      </c>
      <c r="E330" s="15">
        <v>0</v>
      </c>
      <c r="F330" s="15">
        <v>0</v>
      </c>
    </row>
    <row r="331" spans="1:6" x14ac:dyDescent="0.35">
      <c r="A331" s="21" t="s">
        <v>241</v>
      </c>
      <c r="B331" s="22" t="s">
        <v>242</v>
      </c>
      <c r="C331" s="15">
        <v>9.878111999999998</v>
      </c>
      <c r="D331" s="15">
        <v>9.878111999999998</v>
      </c>
      <c r="E331" s="15">
        <v>0</v>
      </c>
      <c r="F331" s="15">
        <v>0</v>
      </c>
    </row>
    <row r="332" spans="1:6" x14ac:dyDescent="0.35">
      <c r="A332" s="21" t="s">
        <v>241</v>
      </c>
      <c r="B332" s="22" t="s">
        <v>243</v>
      </c>
      <c r="C332" s="15">
        <v>80.972165999999987</v>
      </c>
      <c r="D332" s="15">
        <v>80.972165999999987</v>
      </c>
      <c r="E332" s="15">
        <v>0</v>
      </c>
      <c r="F332" s="15">
        <v>0</v>
      </c>
    </row>
    <row r="333" spans="1:6" ht="29" x14ac:dyDescent="0.35">
      <c r="A333" s="21" t="s">
        <v>241</v>
      </c>
      <c r="B333" s="22" t="s">
        <v>244</v>
      </c>
      <c r="C333" s="15">
        <v>11.894339600000002</v>
      </c>
      <c r="D333" s="15">
        <v>0</v>
      </c>
      <c r="E333" s="15">
        <v>0</v>
      </c>
      <c r="F333" s="15">
        <v>11.894339600000002</v>
      </c>
    </row>
    <row r="334" spans="1:6" x14ac:dyDescent="0.35">
      <c r="A334" s="21" t="s">
        <v>241</v>
      </c>
      <c r="B334" s="22" t="s">
        <v>990</v>
      </c>
      <c r="C334" s="16"/>
      <c r="D334" s="16"/>
      <c r="E334" s="16"/>
      <c r="F334" s="16"/>
    </row>
    <row r="335" spans="1:6" ht="29" x14ac:dyDescent="0.35">
      <c r="A335" s="21" t="s">
        <v>241</v>
      </c>
      <c r="B335" s="22" t="s">
        <v>844</v>
      </c>
      <c r="C335" s="16"/>
      <c r="D335" s="16"/>
      <c r="E335" s="16"/>
      <c r="F335" s="16"/>
    </row>
    <row r="336" spans="1:6" x14ac:dyDescent="0.35">
      <c r="A336" s="21" t="s">
        <v>245</v>
      </c>
      <c r="B336" s="22" t="s">
        <v>911</v>
      </c>
      <c r="C336" s="15">
        <v>61997.192581999974</v>
      </c>
      <c r="D336" s="15">
        <v>25912.997711999997</v>
      </c>
      <c r="E336" s="15">
        <v>29193.886869999998</v>
      </c>
      <c r="F336" s="15">
        <v>6890.308</v>
      </c>
    </row>
    <row r="337" spans="1:6" x14ac:dyDescent="0.35">
      <c r="A337" s="21" t="s">
        <v>245</v>
      </c>
      <c r="B337" s="22" t="s">
        <v>713</v>
      </c>
      <c r="C337" s="15">
        <v>2209.7598005</v>
      </c>
      <c r="D337" s="15">
        <v>2108.8318005000001</v>
      </c>
      <c r="E337" s="15">
        <v>0</v>
      </c>
      <c r="F337" s="15">
        <v>100.928</v>
      </c>
    </row>
    <row r="338" spans="1:6" x14ac:dyDescent="0.35">
      <c r="A338" s="21" t="s">
        <v>245</v>
      </c>
      <c r="B338" s="22" t="s">
        <v>246</v>
      </c>
      <c r="C338" s="15">
        <v>10088.265169999999</v>
      </c>
      <c r="D338" s="15">
        <v>7408.8466899999994</v>
      </c>
      <c r="E338" s="15">
        <v>2574.2719999999999</v>
      </c>
      <c r="F338" s="15">
        <v>105.14648000000001</v>
      </c>
    </row>
    <row r="339" spans="1:6" x14ac:dyDescent="0.35">
      <c r="A339" s="21" t="s">
        <v>245</v>
      </c>
      <c r="B339" s="22" t="s">
        <v>715</v>
      </c>
      <c r="C339" s="15">
        <v>14249.740683500004</v>
      </c>
      <c r="D339" s="15">
        <v>5911.9361835</v>
      </c>
      <c r="E339" s="15">
        <v>8337.8044999999984</v>
      </c>
      <c r="F339" s="15">
        <v>0</v>
      </c>
    </row>
    <row r="340" spans="1:6" x14ac:dyDescent="0.35">
      <c r="A340" s="21" t="s">
        <v>245</v>
      </c>
      <c r="B340" s="22" t="s">
        <v>247</v>
      </c>
      <c r="C340" s="15">
        <v>6507.9487785000001</v>
      </c>
      <c r="D340" s="15">
        <v>3697.6787785000006</v>
      </c>
      <c r="E340" s="15">
        <v>2810.2700000000004</v>
      </c>
      <c r="F340" s="15">
        <v>0</v>
      </c>
    </row>
    <row r="341" spans="1:6" x14ac:dyDescent="0.35">
      <c r="A341" s="21" t="s">
        <v>245</v>
      </c>
      <c r="B341" s="22" t="s">
        <v>248</v>
      </c>
      <c r="C341" s="15">
        <v>38711.921315999993</v>
      </c>
      <c r="D341" s="15">
        <v>16074.389416000004</v>
      </c>
      <c r="E341" s="15">
        <v>22375.1191</v>
      </c>
      <c r="F341" s="15">
        <v>262.4128</v>
      </c>
    </row>
    <row r="342" spans="1:6" x14ac:dyDescent="0.35">
      <c r="A342" s="21" t="s">
        <v>245</v>
      </c>
      <c r="B342" s="22" t="s">
        <v>249</v>
      </c>
      <c r="C342" s="15">
        <v>1843.488724</v>
      </c>
      <c r="D342" s="15">
        <v>1399.405524</v>
      </c>
      <c r="E342" s="15">
        <v>0</v>
      </c>
      <c r="F342" s="15">
        <v>444.08320000000003</v>
      </c>
    </row>
    <row r="343" spans="1:6" x14ac:dyDescent="0.35">
      <c r="A343" s="21" t="s">
        <v>245</v>
      </c>
      <c r="B343" s="22" t="s">
        <v>250</v>
      </c>
      <c r="C343" s="15">
        <v>4145.0834040000009</v>
      </c>
      <c r="D343" s="15">
        <v>4145.0834040000009</v>
      </c>
      <c r="E343" s="15">
        <v>0</v>
      </c>
      <c r="F343" s="15">
        <v>0</v>
      </c>
    </row>
    <row r="344" spans="1:6" x14ac:dyDescent="0.35">
      <c r="A344" s="21" t="s">
        <v>245</v>
      </c>
      <c r="B344" s="22" t="s">
        <v>251</v>
      </c>
      <c r="C344" s="15">
        <v>2467.1309684999997</v>
      </c>
      <c r="D344" s="15">
        <v>2467.1309684999997</v>
      </c>
      <c r="E344" s="15">
        <v>0</v>
      </c>
      <c r="F344" s="15">
        <v>0</v>
      </c>
    </row>
    <row r="345" spans="1:6" x14ac:dyDescent="0.35">
      <c r="A345" s="21" t="s">
        <v>245</v>
      </c>
      <c r="B345" s="22" t="s">
        <v>252</v>
      </c>
      <c r="C345" s="15">
        <v>7135.4235269999999</v>
      </c>
      <c r="D345" s="15">
        <v>1836.5720269999999</v>
      </c>
      <c r="E345" s="15">
        <v>5298.8514999999998</v>
      </c>
      <c r="F345" s="15">
        <v>0</v>
      </c>
    </row>
    <row r="346" spans="1:6" x14ac:dyDescent="0.35">
      <c r="A346" s="21" t="s">
        <v>245</v>
      </c>
      <c r="B346" s="22" t="s">
        <v>253</v>
      </c>
      <c r="C346" s="15">
        <v>51230.970370000003</v>
      </c>
      <c r="D346" s="15">
        <v>24948.602070000001</v>
      </c>
      <c r="E346" s="15">
        <v>16268.497100000001</v>
      </c>
      <c r="F346" s="15">
        <v>10013.8712</v>
      </c>
    </row>
    <row r="347" spans="1:6" x14ac:dyDescent="0.35">
      <c r="A347" s="21" t="s">
        <v>245</v>
      </c>
      <c r="B347" s="22" t="s">
        <v>254</v>
      </c>
      <c r="C347" s="15">
        <v>988.69592250000017</v>
      </c>
      <c r="D347" s="15">
        <v>988.69592250000017</v>
      </c>
      <c r="E347" s="15">
        <v>0</v>
      </c>
      <c r="F347" s="15">
        <v>0</v>
      </c>
    </row>
    <row r="348" spans="1:6" x14ac:dyDescent="0.35">
      <c r="A348" s="21" t="s">
        <v>245</v>
      </c>
      <c r="B348" s="22" t="s">
        <v>255</v>
      </c>
      <c r="C348" s="15">
        <v>18464.304635999997</v>
      </c>
      <c r="D348" s="15">
        <v>3650.9276759999998</v>
      </c>
      <c r="E348" s="15">
        <v>14812.276999999998</v>
      </c>
      <c r="F348" s="15">
        <v>1.09996</v>
      </c>
    </row>
    <row r="349" spans="1:6" x14ac:dyDescent="0.35">
      <c r="A349" s="21" t="s">
        <v>245</v>
      </c>
      <c r="B349" s="22" t="s">
        <v>256</v>
      </c>
      <c r="C349" s="15">
        <v>639.53947199999993</v>
      </c>
      <c r="D349" s="15">
        <v>639.53947199999993</v>
      </c>
      <c r="E349" s="15">
        <v>0</v>
      </c>
      <c r="F349" s="15">
        <v>0</v>
      </c>
    </row>
    <row r="350" spans="1:6" x14ac:dyDescent="0.35">
      <c r="A350" s="21" t="s">
        <v>245</v>
      </c>
      <c r="B350" s="22" t="s">
        <v>723</v>
      </c>
      <c r="C350" s="15">
        <v>2180.3467164999997</v>
      </c>
      <c r="D350" s="15">
        <v>2180.3467164999997</v>
      </c>
      <c r="E350" s="15">
        <v>0</v>
      </c>
      <c r="F350" s="15">
        <v>0</v>
      </c>
    </row>
    <row r="351" spans="1:6" ht="29" x14ac:dyDescent="0.35">
      <c r="A351" s="21" t="s">
        <v>245</v>
      </c>
      <c r="B351" s="22" t="s">
        <v>724</v>
      </c>
      <c r="C351" s="15">
        <v>6274.5195604999999</v>
      </c>
      <c r="D351" s="15">
        <v>5088.217060500001</v>
      </c>
      <c r="E351" s="15">
        <v>1186.3025</v>
      </c>
      <c r="F351" s="15">
        <v>0</v>
      </c>
    </row>
    <row r="352" spans="1:6" x14ac:dyDescent="0.35">
      <c r="A352" s="21" t="s">
        <v>245</v>
      </c>
      <c r="B352" s="22" t="s">
        <v>257</v>
      </c>
      <c r="C352" s="15">
        <v>41193.510750000001</v>
      </c>
      <c r="D352" s="15">
        <v>24204.362349999996</v>
      </c>
      <c r="E352" s="15">
        <v>16813.1548</v>
      </c>
      <c r="F352" s="15">
        <v>175.99359999999999</v>
      </c>
    </row>
    <row r="353" spans="1:6" x14ac:dyDescent="0.35">
      <c r="A353" s="21" t="s">
        <v>245</v>
      </c>
      <c r="B353" s="22" t="s">
        <v>258</v>
      </c>
      <c r="C353" s="15">
        <v>132127.05167800005</v>
      </c>
      <c r="D353" s="15">
        <v>22016.86951</v>
      </c>
      <c r="E353" s="15">
        <v>79931.738339999996</v>
      </c>
      <c r="F353" s="15">
        <v>30178.443827999999</v>
      </c>
    </row>
    <row r="354" spans="1:6" x14ac:dyDescent="0.35">
      <c r="A354" s="21" t="s">
        <v>245</v>
      </c>
      <c r="B354" s="22" t="s">
        <v>734</v>
      </c>
      <c r="C354" s="15">
        <v>7106.2381780000005</v>
      </c>
      <c r="D354" s="15">
        <v>2155.2392340000001</v>
      </c>
      <c r="E354" s="15">
        <v>4146.3</v>
      </c>
      <c r="F354" s="15">
        <v>804.69894399999998</v>
      </c>
    </row>
    <row r="355" spans="1:6" x14ac:dyDescent="0.35">
      <c r="A355" s="21" t="s">
        <v>245</v>
      </c>
      <c r="B355" s="22" t="s">
        <v>259</v>
      </c>
      <c r="C355" s="15">
        <v>50116.457924000002</v>
      </c>
      <c r="D355" s="15">
        <v>29529.571743999997</v>
      </c>
      <c r="E355" s="15">
        <v>17435.3187</v>
      </c>
      <c r="F355" s="15">
        <v>3151.5674799999997</v>
      </c>
    </row>
    <row r="356" spans="1:6" x14ac:dyDescent="0.35">
      <c r="A356" s="21" t="s">
        <v>245</v>
      </c>
      <c r="B356" s="22" t="s">
        <v>260</v>
      </c>
      <c r="C356" s="15">
        <v>6984.6453935</v>
      </c>
      <c r="D356" s="15">
        <v>5239.482593499999</v>
      </c>
      <c r="E356" s="15">
        <v>1634.1420000000001</v>
      </c>
      <c r="F356" s="15">
        <v>111.02080000000001</v>
      </c>
    </row>
    <row r="357" spans="1:6" x14ac:dyDescent="0.35">
      <c r="A357" s="21" t="s">
        <v>245</v>
      </c>
      <c r="B357" s="22" t="s">
        <v>261</v>
      </c>
      <c r="C357" s="15">
        <v>54674.855127999996</v>
      </c>
      <c r="D357" s="15">
        <v>6471.9332280000008</v>
      </c>
      <c r="E357" s="15">
        <v>45477.865899999983</v>
      </c>
      <c r="F357" s="15">
        <v>2725.0559999999996</v>
      </c>
    </row>
    <row r="358" spans="1:6" x14ac:dyDescent="0.35">
      <c r="A358" s="21" t="s">
        <v>245</v>
      </c>
      <c r="B358" s="22" t="s">
        <v>262</v>
      </c>
      <c r="C358" s="15">
        <v>8773.8852829999996</v>
      </c>
      <c r="D358" s="15">
        <v>712.50270299999988</v>
      </c>
      <c r="E358" s="15">
        <v>8061.3825799999995</v>
      </c>
      <c r="F358" s="15">
        <v>0</v>
      </c>
    </row>
    <row r="359" spans="1:6" x14ac:dyDescent="0.35">
      <c r="A359" s="21" t="s">
        <v>245</v>
      </c>
      <c r="B359" s="22" t="s">
        <v>912</v>
      </c>
      <c r="C359" s="15">
        <v>54119.354511999991</v>
      </c>
      <c r="D359" s="15">
        <v>24644.929711999997</v>
      </c>
      <c r="E359" s="15">
        <v>28888.588999999996</v>
      </c>
      <c r="F359" s="15">
        <v>585.83579999999995</v>
      </c>
    </row>
    <row r="360" spans="1:6" x14ac:dyDescent="0.35">
      <c r="A360" s="21" t="s">
        <v>245</v>
      </c>
      <c r="B360" s="22" t="s">
        <v>263</v>
      </c>
      <c r="C360" s="15">
        <v>3618.0896869999992</v>
      </c>
      <c r="D360" s="15">
        <v>3616.9897269999992</v>
      </c>
      <c r="E360" s="15">
        <v>0</v>
      </c>
      <c r="F360" s="15">
        <v>1.09996</v>
      </c>
    </row>
    <row r="361" spans="1:6" ht="29" x14ac:dyDescent="0.35">
      <c r="A361" s="21" t="s">
        <v>245</v>
      </c>
      <c r="B361" s="22" t="s">
        <v>738</v>
      </c>
      <c r="C361" s="15">
        <v>1094.0039715</v>
      </c>
      <c r="D361" s="15">
        <v>1094.0039715</v>
      </c>
      <c r="E361" s="15">
        <v>0</v>
      </c>
      <c r="F361" s="15">
        <v>0</v>
      </c>
    </row>
    <row r="362" spans="1:6" ht="29" x14ac:dyDescent="0.35">
      <c r="A362" s="21" t="s">
        <v>245</v>
      </c>
      <c r="B362" s="22" t="s">
        <v>264</v>
      </c>
      <c r="C362" s="15">
        <v>419.22852350000005</v>
      </c>
      <c r="D362" s="15">
        <v>419.22852350000005</v>
      </c>
      <c r="E362" s="15">
        <v>0</v>
      </c>
      <c r="F362" s="15">
        <v>0</v>
      </c>
    </row>
    <row r="363" spans="1:6" x14ac:dyDescent="0.35">
      <c r="A363" s="21" t="s">
        <v>245</v>
      </c>
      <c r="B363" s="22" t="s">
        <v>913</v>
      </c>
      <c r="C363" s="15">
        <v>49735.692374000013</v>
      </c>
      <c r="D363" s="15">
        <v>14905.812534000001</v>
      </c>
      <c r="E363" s="15">
        <v>34409.174219999994</v>
      </c>
      <c r="F363" s="15">
        <v>420.70561999999995</v>
      </c>
    </row>
    <row r="364" spans="1:6" x14ac:dyDescent="0.35">
      <c r="A364" s="21" t="s">
        <v>245</v>
      </c>
      <c r="B364" s="22" t="s">
        <v>265</v>
      </c>
      <c r="C364" s="15">
        <v>1837.5298470000002</v>
      </c>
      <c r="D364" s="15">
        <v>1805.7375270000002</v>
      </c>
      <c r="E364" s="15">
        <v>0</v>
      </c>
      <c r="F364" s="15">
        <v>31.792320000000004</v>
      </c>
    </row>
    <row r="365" spans="1:6" x14ac:dyDescent="0.35">
      <c r="A365" s="21" t="s">
        <v>245</v>
      </c>
      <c r="B365" s="22" t="s">
        <v>266</v>
      </c>
      <c r="C365" s="15">
        <v>2927.3991974999999</v>
      </c>
      <c r="D365" s="15">
        <v>2261.9226974999997</v>
      </c>
      <c r="E365" s="15">
        <v>665.47649999999999</v>
      </c>
      <c r="F365" s="15">
        <v>0</v>
      </c>
    </row>
    <row r="366" spans="1:6" x14ac:dyDescent="0.35">
      <c r="A366" s="21" t="s">
        <v>245</v>
      </c>
      <c r="B366" s="22" t="s">
        <v>267</v>
      </c>
      <c r="C366" s="15">
        <v>58231.802550000008</v>
      </c>
      <c r="D366" s="15">
        <v>14051.688099999998</v>
      </c>
      <c r="E366" s="15">
        <v>41783.074449999993</v>
      </c>
      <c r="F366" s="15">
        <v>2397.04</v>
      </c>
    </row>
    <row r="367" spans="1:6" x14ac:dyDescent="0.35">
      <c r="A367" s="21" t="s">
        <v>268</v>
      </c>
      <c r="B367" s="22" t="s">
        <v>269</v>
      </c>
      <c r="C367" s="15">
        <v>1049.5878360000002</v>
      </c>
      <c r="D367" s="15">
        <v>1049.5878360000002</v>
      </c>
      <c r="E367" s="15">
        <v>0</v>
      </c>
      <c r="F367" s="15">
        <v>0</v>
      </c>
    </row>
    <row r="368" spans="1:6" x14ac:dyDescent="0.35">
      <c r="A368" s="21" t="s">
        <v>268</v>
      </c>
      <c r="B368" s="22" t="s">
        <v>270</v>
      </c>
      <c r="C368" s="15">
        <v>24368.961353200008</v>
      </c>
      <c r="D368" s="15">
        <v>20278.513809200005</v>
      </c>
      <c r="E368" s="15">
        <v>4079.4589999999998</v>
      </c>
      <c r="F368" s="15">
        <v>10.988544000000001</v>
      </c>
    </row>
    <row r="369" spans="1:6" x14ac:dyDescent="0.35">
      <c r="A369" s="21" t="s">
        <v>268</v>
      </c>
      <c r="B369" s="22" t="s">
        <v>271</v>
      </c>
      <c r="C369" s="15">
        <v>8808.702425200001</v>
      </c>
      <c r="D369" s="15">
        <v>8808.702425200001</v>
      </c>
      <c r="E369" s="15">
        <v>0</v>
      </c>
      <c r="F369" s="15">
        <v>0</v>
      </c>
    </row>
    <row r="370" spans="1:6" x14ac:dyDescent="0.35">
      <c r="A370" s="21" t="s">
        <v>268</v>
      </c>
      <c r="B370" s="22" t="s">
        <v>272</v>
      </c>
      <c r="C370" s="15">
        <v>5630.2818127999999</v>
      </c>
      <c r="D370" s="15">
        <v>5625.3319928000001</v>
      </c>
      <c r="E370" s="15">
        <v>0</v>
      </c>
      <c r="F370" s="15">
        <v>4.9498199999999999</v>
      </c>
    </row>
    <row r="371" spans="1:6" ht="29" x14ac:dyDescent="0.35">
      <c r="A371" s="21" t="s">
        <v>268</v>
      </c>
      <c r="B371" s="22" t="s">
        <v>273</v>
      </c>
      <c r="C371" s="15">
        <v>4971.0799321999993</v>
      </c>
      <c r="D371" s="15">
        <v>4971.0799321999993</v>
      </c>
      <c r="E371" s="15">
        <v>0</v>
      </c>
      <c r="F371" s="15">
        <v>0</v>
      </c>
    </row>
    <row r="372" spans="1:6" x14ac:dyDescent="0.35">
      <c r="A372" s="21" t="s">
        <v>268</v>
      </c>
      <c r="B372" s="22" t="s">
        <v>274</v>
      </c>
      <c r="C372" s="15">
        <v>11997.457961000002</v>
      </c>
      <c r="D372" s="15">
        <v>11933.330293000003</v>
      </c>
      <c r="E372" s="15">
        <v>0</v>
      </c>
      <c r="F372" s="15">
        <v>64.127668</v>
      </c>
    </row>
    <row r="373" spans="1:6" x14ac:dyDescent="0.35">
      <c r="A373" s="21" t="s">
        <v>268</v>
      </c>
      <c r="B373" s="22" t="s">
        <v>275</v>
      </c>
      <c r="C373" s="15">
        <v>6696.3200415000001</v>
      </c>
      <c r="D373" s="15">
        <v>6696.3200415000001</v>
      </c>
      <c r="E373" s="15">
        <v>0</v>
      </c>
      <c r="F373" s="15">
        <v>0</v>
      </c>
    </row>
    <row r="374" spans="1:6" x14ac:dyDescent="0.35">
      <c r="A374" s="21" t="s">
        <v>268</v>
      </c>
      <c r="B374" s="22" t="s">
        <v>726</v>
      </c>
      <c r="C374" s="15">
        <v>2384.4422726999996</v>
      </c>
      <c r="D374" s="15">
        <v>2380.9224006999998</v>
      </c>
      <c r="E374" s="15">
        <v>0</v>
      </c>
      <c r="F374" s="15">
        <v>3.5198719999999999</v>
      </c>
    </row>
    <row r="375" spans="1:6" x14ac:dyDescent="0.35">
      <c r="A375" s="21" t="s">
        <v>268</v>
      </c>
      <c r="B375" s="22" t="s">
        <v>276</v>
      </c>
      <c r="C375" s="15">
        <v>9441.5898086000034</v>
      </c>
      <c r="D375" s="15">
        <v>9441.5898086000034</v>
      </c>
      <c r="E375" s="15">
        <v>0</v>
      </c>
      <c r="F375" s="15">
        <v>0</v>
      </c>
    </row>
    <row r="376" spans="1:6" x14ac:dyDescent="0.35">
      <c r="A376" s="21" t="s">
        <v>268</v>
      </c>
      <c r="B376" s="22" t="s">
        <v>729</v>
      </c>
      <c r="C376" s="15">
        <v>3425.7154555000006</v>
      </c>
      <c r="D376" s="15">
        <v>3425.7154555000006</v>
      </c>
      <c r="E376" s="15">
        <v>0</v>
      </c>
      <c r="F376" s="15">
        <v>0</v>
      </c>
    </row>
    <row r="377" spans="1:6" x14ac:dyDescent="0.35">
      <c r="A377" s="21" t="s">
        <v>268</v>
      </c>
      <c r="B377" s="22" t="s">
        <v>277</v>
      </c>
      <c r="C377" s="15">
        <v>1888.5564522</v>
      </c>
      <c r="D377" s="15">
        <v>1888.5564522</v>
      </c>
      <c r="E377" s="15">
        <v>0</v>
      </c>
      <c r="F377" s="15">
        <v>0</v>
      </c>
    </row>
    <row r="378" spans="1:6" x14ac:dyDescent="0.35">
      <c r="A378" s="21" t="s">
        <v>268</v>
      </c>
      <c r="B378" s="22" t="s">
        <v>731</v>
      </c>
      <c r="C378" s="15">
        <v>4999.5120155000004</v>
      </c>
      <c r="D378" s="15">
        <v>4999.5120155000004</v>
      </c>
      <c r="E378" s="15">
        <v>0</v>
      </c>
      <c r="F378" s="15">
        <v>0</v>
      </c>
    </row>
    <row r="379" spans="1:6" x14ac:dyDescent="0.35">
      <c r="A379" s="21" t="s">
        <v>268</v>
      </c>
      <c r="B379" s="22" t="s">
        <v>278</v>
      </c>
      <c r="C379" s="15">
        <v>2171.3013747000005</v>
      </c>
      <c r="D379" s="15">
        <v>2167.7815027000001</v>
      </c>
      <c r="E379" s="15">
        <v>0</v>
      </c>
      <c r="F379" s="15">
        <v>3.5198719999999999</v>
      </c>
    </row>
    <row r="380" spans="1:6" x14ac:dyDescent="0.35">
      <c r="A380" s="21" t="s">
        <v>268</v>
      </c>
      <c r="B380" s="22" t="s">
        <v>279</v>
      </c>
      <c r="C380" s="15">
        <v>9891.8401603000002</v>
      </c>
      <c r="D380" s="15">
        <v>9891.8401603000002</v>
      </c>
      <c r="E380" s="15">
        <v>0</v>
      </c>
      <c r="F380" s="15">
        <v>0</v>
      </c>
    </row>
    <row r="381" spans="1:6" x14ac:dyDescent="0.35">
      <c r="A381" s="21" t="s">
        <v>268</v>
      </c>
      <c r="B381" s="22" t="s">
        <v>737</v>
      </c>
      <c r="C381" s="15">
        <v>13490.035218999998</v>
      </c>
      <c r="D381" s="15">
        <v>13485.085399</v>
      </c>
      <c r="E381" s="15">
        <v>0</v>
      </c>
      <c r="F381" s="15">
        <v>4.9498199999999999</v>
      </c>
    </row>
    <row r="382" spans="1:6" x14ac:dyDescent="0.35">
      <c r="A382" s="21" t="s">
        <v>268</v>
      </c>
      <c r="B382" s="22" t="s">
        <v>280</v>
      </c>
      <c r="C382" s="16"/>
      <c r="D382" s="16"/>
      <c r="E382" s="16"/>
      <c r="F382" s="16"/>
    </row>
    <row r="383" spans="1:6" x14ac:dyDescent="0.35">
      <c r="A383" s="21" t="s">
        <v>268</v>
      </c>
      <c r="B383" s="22" t="s">
        <v>744</v>
      </c>
      <c r="C383" s="15">
        <v>575.77992450000011</v>
      </c>
      <c r="D383" s="15">
        <v>575.77992450000011</v>
      </c>
      <c r="E383" s="15">
        <v>0</v>
      </c>
      <c r="F383" s="15">
        <v>0</v>
      </c>
    </row>
    <row r="384" spans="1:6" x14ac:dyDescent="0.35">
      <c r="A384" s="21" t="s">
        <v>281</v>
      </c>
      <c r="B384" s="22" t="s">
        <v>914</v>
      </c>
      <c r="C384" s="15">
        <v>12354.967316</v>
      </c>
      <c r="D384" s="15">
        <v>238.25487600000002</v>
      </c>
      <c r="E384" s="15">
        <v>8814.5124400000004</v>
      </c>
      <c r="F384" s="15">
        <v>3302.2</v>
      </c>
    </row>
    <row r="385" spans="1:6" x14ac:dyDescent="0.35">
      <c r="A385" s="21" t="s">
        <v>281</v>
      </c>
      <c r="B385" s="22" t="s">
        <v>282</v>
      </c>
      <c r="C385" s="15">
        <v>5410.1340799999998</v>
      </c>
      <c r="D385" s="15">
        <v>0</v>
      </c>
      <c r="E385" s="15">
        <v>0</v>
      </c>
      <c r="F385" s="15">
        <v>5410.1340799999998</v>
      </c>
    </row>
    <row r="386" spans="1:6" x14ac:dyDescent="0.35">
      <c r="A386" s="21" t="s">
        <v>281</v>
      </c>
      <c r="B386" s="22" t="s">
        <v>845</v>
      </c>
      <c r="C386" s="16"/>
      <c r="D386" s="16"/>
      <c r="E386" s="16"/>
      <c r="F386" s="16"/>
    </row>
    <row r="387" spans="1:6" x14ac:dyDescent="0.35">
      <c r="A387" s="21" t="s">
        <v>281</v>
      </c>
      <c r="B387" s="22" t="s">
        <v>778</v>
      </c>
      <c r="C387" s="15">
        <v>13559.175569999998</v>
      </c>
      <c r="D387" s="15">
        <v>1092.27007</v>
      </c>
      <c r="E387" s="15">
        <v>12466.905499999999</v>
      </c>
      <c r="F387" s="15">
        <v>0</v>
      </c>
    </row>
    <row r="388" spans="1:6" x14ac:dyDescent="0.35">
      <c r="A388" s="21" t="s">
        <v>281</v>
      </c>
      <c r="B388" s="22" t="s">
        <v>915</v>
      </c>
      <c r="C388" s="16"/>
      <c r="D388" s="16"/>
      <c r="E388" s="16"/>
      <c r="F388" s="16"/>
    </row>
    <row r="389" spans="1:6" x14ac:dyDescent="0.35">
      <c r="A389" s="21" t="s">
        <v>281</v>
      </c>
      <c r="B389" s="22" t="s">
        <v>283</v>
      </c>
      <c r="C389" s="15">
        <v>5745.3579999999993</v>
      </c>
      <c r="D389" s="15">
        <v>25.200000000000003</v>
      </c>
      <c r="E389" s="15">
        <v>5720.1579999999994</v>
      </c>
      <c r="F389" s="15">
        <v>0</v>
      </c>
    </row>
    <row r="390" spans="1:6" x14ac:dyDescent="0.35">
      <c r="A390" s="21" t="s">
        <v>281</v>
      </c>
      <c r="B390" s="22" t="s">
        <v>284</v>
      </c>
      <c r="C390" s="15">
        <v>6483.6560939999999</v>
      </c>
      <c r="D390" s="15">
        <v>1825.1197500000001</v>
      </c>
      <c r="E390" s="15">
        <v>0</v>
      </c>
      <c r="F390" s="15">
        <v>4658.5363440000001</v>
      </c>
    </row>
    <row r="391" spans="1:6" x14ac:dyDescent="0.35">
      <c r="A391" s="21" t="s">
        <v>281</v>
      </c>
      <c r="B391" s="22" t="s">
        <v>285</v>
      </c>
      <c r="C391" s="15">
        <v>506.30059999999997</v>
      </c>
      <c r="D391" s="15">
        <v>506.30059999999997</v>
      </c>
      <c r="E391" s="15">
        <v>0</v>
      </c>
      <c r="F391" s="15">
        <v>0</v>
      </c>
    </row>
    <row r="392" spans="1:6" x14ac:dyDescent="0.35">
      <c r="A392" s="21" t="s">
        <v>281</v>
      </c>
      <c r="B392" s="22" t="s">
        <v>286</v>
      </c>
      <c r="C392" s="15">
        <v>40984.324951999988</v>
      </c>
      <c r="D392" s="15">
        <v>4039.9435599999997</v>
      </c>
      <c r="E392" s="15">
        <v>22375.819499999998</v>
      </c>
      <c r="F392" s="15">
        <v>14568.561892</v>
      </c>
    </row>
    <row r="393" spans="1:6" x14ac:dyDescent="0.35">
      <c r="A393" s="21" t="s">
        <v>281</v>
      </c>
      <c r="B393" s="22" t="s">
        <v>846</v>
      </c>
      <c r="C393" s="16"/>
      <c r="D393" s="16"/>
      <c r="E393" s="16"/>
      <c r="F393" s="16"/>
    </row>
    <row r="394" spans="1:6" x14ac:dyDescent="0.35">
      <c r="A394" s="21" t="s">
        <v>281</v>
      </c>
      <c r="B394" s="22" t="s">
        <v>287</v>
      </c>
      <c r="C394" s="15">
        <v>22816.085590000002</v>
      </c>
      <c r="D394" s="15">
        <v>6988.9555899999996</v>
      </c>
      <c r="E394" s="15">
        <v>15827.130000000001</v>
      </c>
      <c r="F394" s="15">
        <v>0</v>
      </c>
    </row>
    <row r="395" spans="1:6" x14ac:dyDescent="0.35">
      <c r="A395" s="21" t="s">
        <v>281</v>
      </c>
      <c r="B395" s="22" t="s">
        <v>847</v>
      </c>
      <c r="C395" s="16"/>
      <c r="D395" s="16"/>
      <c r="E395" s="16"/>
      <c r="F395" s="16"/>
    </row>
    <row r="396" spans="1:6" ht="29" x14ac:dyDescent="0.35">
      <c r="A396" s="21" t="s">
        <v>281</v>
      </c>
      <c r="B396" s="22" t="s">
        <v>288</v>
      </c>
      <c r="C396" s="15">
        <v>23205.183487999999</v>
      </c>
      <c r="D396" s="15">
        <v>8394.8208879999984</v>
      </c>
      <c r="E396" s="15">
        <v>10571.3866</v>
      </c>
      <c r="F396" s="15">
        <v>4238.9759999999997</v>
      </c>
    </row>
    <row r="397" spans="1:6" x14ac:dyDescent="0.35">
      <c r="A397" s="21" t="s">
        <v>281</v>
      </c>
      <c r="B397" s="22" t="s">
        <v>289</v>
      </c>
      <c r="C397" s="15">
        <v>11735.150971999999</v>
      </c>
      <c r="D397" s="15">
        <v>1076.3079319999999</v>
      </c>
      <c r="E397" s="15">
        <v>10274.957</v>
      </c>
      <c r="F397" s="15">
        <v>383.88604000000004</v>
      </c>
    </row>
    <row r="398" spans="1:6" x14ac:dyDescent="0.35">
      <c r="A398" s="21" t="s">
        <v>281</v>
      </c>
      <c r="B398" s="22" t="s">
        <v>290</v>
      </c>
      <c r="C398" s="15">
        <v>97.188799999999986</v>
      </c>
      <c r="D398" s="15">
        <v>97.188799999999986</v>
      </c>
      <c r="E398" s="15">
        <v>0</v>
      </c>
      <c r="F398" s="15">
        <v>0</v>
      </c>
    </row>
    <row r="399" spans="1:6" x14ac:dyDescent="0.35">
      <c r="A399" s="21" t="s">
        <v>281</v>
      </c>
      <c r="B399" s="22" t="s">
        <v>848</v>
      </c>
      <c r="C399" s="16"/>
      <c r="D399" s="16"/>
      <c r="E399" s="16"/>
      <c r="F399" s="16"/>
    </row>
    <row r="400" spans="1:6" x14ac:dyDescent="0.35">
      <c r="A400" s="21" t="s">
        <v>281</v>
      </c>
      <c r="B400" s="22" t="s">
        <v>291</v>
      </c>
      <c r="C400" s="15">
        <v>2450.950026</v>
      </c>
      <c r="D400" s="15">
        <v>2450.950026</v>
      </c>
      <c r="E400" s="15">
        <v>0</v>
      </c>
      <c r="F400" s="15">
        <v>0</v>
      </c>
    </row>
    <row r="401" spans="1:6" x14ac:dyDescent="0.35">
      <c r="A401" s="21" t="s">
        <v>281</v>
      </c>
      <c r="B401" s="22" t="s">
        <v>849</v>
      </c>
      <c r="C401" s="16"/>
      <c r="D401" s="16"/>
      <c r="E401" s="16"/>
      <c r="F401" s="16"/>
    </row>
    <row r="402" spans="1:6" x14ac:dyDescent="0.35">
      <c r="A402" s="21" t="s">
        <v>281</v>
      </c>
      <c r="B402" s="22" t="s">
        <v>292</v>
      </c>
      <c r="C402" s="15">
        <v>1184.56</v>
      </c>
      <c r="D402" s="15">
        <v>83.72</v>
      </c>
      <c r="E402" s="15">
        <v>1100.8399999999999</v>
      </c>
      <c r="F402" s="15">
        <v>0</v>
      </c>
    </row>
    <row r="403" spans="1:6" x14ac:dyDescent="0.35">
      <c r="A403" s="21" t="s">
        <v>281</v>
      </c>
      <c r="B403" s="22" t="s">
        <v>293</v>
      </c>
      <c r="C403" s="15">
        <v>87.205080000000009</v>
      </c>
      <c r="D403" s="15">
        <v>87.205080000000009</v>
      </c>
      <c r="E403" s="15">
        <v>0</v>
      </c>
      <c r="F403" s="15">
        <v>0</v>
      </c>
    </row>
    <row r="404" spans="1:6" x14ac:dyDescent="0.35">
      <c r="A404" s="21" t="s">
        <v>281</v>
      </c>
      <c r="B404" s="22" t="s">
        <v>294</v>
      </c>
      <c r="C404" s="15">
        <v>2298.0347499999998</v>
      </c>
      <c r="D404" s="15">
        <v>181.03475</v>
      </c>
      <c r="E404" s="15">
        <v>2117</v>
      </c>
      <c r="F404" s="15">
        <v>0</v>
      </c>
    </row>
    <row r="405" spans="1:6" x14ac:dyDescent="0.35">
      <c r="A405" s="21" t="s">
        <v>281</v>
      </c>
      <c r="B405" s="22" t="s">
        <v>779</v>
      </c>
      <c r="C405" s="15">
        <v>15763.415005999997</v>
      </c>
      <c r="D405" s="15">
        <v>1906.961006</v>
      </c>
      <c r="E405" s="15">
        <v>9920.2619999999988</v>
      </c>
      <c r="F405" s="15">
        <v>3936.192</v>
      </c>
    </row>
    <row r="406" spans="1:6" x14ac:dyDescent="0.35">
      <c r="A406" s="21" t="s">
        <v>295</v>
      </c>
      <c r="B406" s="22" t="s">
        <v>296</v>
      </c>
      <c r="C406" s="15">
        <v>1261.9823999999999</v>
      </c>
      <c r="D406" s="15">
        <v>1261.9823999999999</v>
      </c>
      <c r="E406" s="15">
        <v>0</v>
      </c>
      <c r="F406" s="15">
        <v>0</v>
      </c>
    </row>
    <row r="407" spans="1:6" x14ac:dyDescent="0.35">
      <c r="A407" s="21" t="s">
        <v>295</v>
      </c>
      <c r="B407" s="22" t="s">
        <v>850</v>
      </c>
      <c r="C407" s="15">
        <v>16.744</v>
      </c>
      <c r="D407" s="15">
        <v>16.744</v>
      </c>
      <c r="E407" s="15">
        <v>0</v>
      </c>
      <c r="F407" s="15">
        <v>0</v>
      </c>
    </row>
    <row r="408" spans="1:6" x14ac:dyDescent="0.35">
      <c r="A408" s="21" t="s">
        <v>295</v>
      </c>
      <c r="B408" s="22" t="s">
        <v>297</v>
      </c>
      <c r="C408" s="15">
        <v>478.08971199999996</v>
      </c>
      <c r="D408" s="15">
        <v>478.08971199999996</v>
      </c>
      <c r="E408" s="15">
        <v>0</v>
      </c>
      <c r="F408" s="15">
        <v>0</v>
      </c>
    </row>
    <row r="409" spans="1:6" x14ac:dyDescent="0.35">
      <c r="A409" s="21" t="s">
        <v>295</v>
      </c>
      <c r="B409" s="22" t="s">
        <v>298</v>
      </c>
      <c r="C409" s="15">
        <v>1053.945688</v>
      </c>
      <c r="D409" s="15">
        <v>1053.945688</v>
      </c>
      <c r="E409" s="15">
        <v>0</v>
      </c>
      <c r="F409" s="15">
        <v>0</v>
      </c>
    </row>
    <row r="410" spans="1:6" x14ac:dyDescent="0.35">
      <c r="A410" s="21" t="s">
        <v>295</v>
      </c>
      <c r="B410" s="22" t="s">
        <v>299</v>
      </c>
      <c r="C410" s="15">
        <v>1201.489832</v>
      </c>
      <c r="D410" s="15">
        <v>1201.489832</v>
      </c>
      <c r="E410" s="15">
        <v>0</v>
      </c>
      <c r="F410" s="15">
        <v>0</v>
      </c>
    </row>
    <row r="411" spans="1:6" x14ac:dyDescent="0.35">
      <c r="A411" s="21" t="s">
        <v>295</v>
      </c>
      <c r="B411" s="22" t="s">
        <v>780</v>
      </c>
      <c r="C411" s="15">
        <v>3960.2138980000004</v>
      </c>
      <c r="D411" s="15">
        <v>3532.2098660000006</v>
      </c>
      <c r="E411" s="15">
        <v>0</v>
      </c>
      <c r="F411" s="15">
        <v>428.00403200000005</v>
      </c>
    </row>
    <row r="412" spans="1:6" x14ac:dyDescent="0.35">
      <c r="A412" s="21" t="s">
        <v>300</v>
      </c>
      <c r="B412" s="22" t="s">
        <v>781</v>
      </c>
      <c r="C412" s="15">
        <v>24668.658100000004</v>
      </c>
      <c r="D412" s="15">
        <v>2641.9551999999999</v>
      </c>
      <c r="E412" s="15">
        <v>3872.91</v>
      </c>
      <c r="F412" s="15">
        <v>18153.7929</v>
      </c>
    </row>
    <row r="413" spans="1:6" x14ac:dyDescent="0.35">
      <c r="A413" s="21" t="s">
        <v>300</v>
      </c>
      <c r="B413" s="22" t="s">
        <v>301</v>
      </c>
      <c r="C413" s="15">
        <v>35034.985686</v>
      </c>
      <c r="D413" s="15">
        <v>5507.0130459999991</v>
      </c>
      <c r="E413" s="15">
        <v>15953.687999999998</v>
      </c>
      <c r="F413" s="15">
        <v>13574.28464</v>
      </c>
    </row>
    <row r="414" spans="1:6" x14ac:dyDescent="0.35">
      <c r="A414" s="21" t="s">
        <v>300</v>
      </c>
      <c r="B414" s="22" t="s">
        <v>302</v>
      </c>
      <c r="C414" s="15">
        <v>234964.40584200009</v>
      </c>
      <c r="D414" s="15">
        <v>13331.715192000001</v>
      </c>
      <c r="E414" s="15">
        <v>131387.88415999999</v>
      </c>
      <c r="F414" s="15">
        <v>90244.806489999988</v>
      </c>
    </row>
    <row r="415" spans="1:6" x14ac:dyDescent="0.35">
      <c r="A415" s="21" t="s">
        <v>300</v>
      </c>
      <c r="B415" s="22" t="s">
        <v>303</v>
      </c>
      <c r="C415" s="15">
        <v>14393.665667999998</v>
      </c>
      <c r="D415" s="15">
        <v>2349.3634000000002</v>
      </c>
      <c r="E415" s="15">
        <v>7262.0311000000002</v>
      </c>
      <c r="F415" s="15">
        <v>4782.2711679999993</v>
      </c>
    </row>
    <row r="416" spans="1:6" x14ac:dyDescent="0.35">
      <c r="A416" s="21" t="s">
        <v>300</v>
      </c>
      <c r="B416" s="22" t="s">
        <v>304</v>
      </c>
      <c r="C416" s="15">
        <v>98484.252424000006</v>
      </c>
      <c r="D416" s="15">
        <v>6545.4580639999995</v>
      </c>
      <c r="E416" s="15">
        <v>60784.980099999986</v>
      </c>
      <c r="F416" s="15">
        <v>31153.814260000003</v>
      </c>
    </row>
    <row r="417" spans="1:6" x14ac:dyDescent="0.35">
      <c r="A417" s="21" t="s">
        <v>300</v>
      </c>
      <c r="B417" s="22" t="s">
        <v>305</v>
      </c>
      <c r="C417" s="15">
        <v>11746.91116</v>
      </c>
      <c r="D417" s="15">
        <v>399.64805999999999</v>
      </c>
      <c r="E417" s="15">
        <v>4783.2070000000003</v>
      </c>
      <c r="F417" s="15">
        <v>6564.0560999999998</v>
      </c>
    </row>
    <row r="418" spans="1:6" x14ac:dyDescent="0.35">
      <c r="A418" s="21" t="s">
        <v>300</v>
      </c>
      <c r="B418" s="22" t="s">
        <v>306</v>
      </c>
      <c r="C418" s="15">
        <v>69724.830487999992</v>
      </c>
      <c r="D418" s="15">
        <v>4074.8474319999996</v>
      </c>
      <c r="E418" s="15">
        <v>31361.453559999998</v>
      </c>
      <c r="F418" s="15">
        <v>34288.529496000003</v>
      </c>
    </row>
    <row r="419" spans="1:6" x14ac:dyDescent="0.35">
      <c r="A419" s="21" t="s">
        <v>300</v>
      </c>
      <c r="B419" s="22" t="s">
        <v>782</v>
      </c>
      <c r="C419" s="15">
        <v>9476.1013999999996</v>
      </c>
      <c r="D419" s="15">
        <v>3541.0493999999999</v>
      </c>
      <c r="E419" s="15">
        <v>2200.7159999999999</v>
      </c>
      <c r="F419" s="15">
        <v>3734.3359999999998</v>
      </c>
    </row>
    <row r="420" spans="1:6" x14ac:dyDescent="0.35">
      <c r="A420" s="21" t="s">
        <v>300</v>
      </c>
      <c r="B420" s="22" t="s">
        <v>307</v>
      </c>
      <c r="C420" s="15">
        <v>1960.7041199999999</v>
      </c>
      <c r="D420" s="15">
        <v>1008.0541199999999</v>
      </c>
      <c r="E420" s="15">
        <v>952.65</v>
      </c>
      <c r="F420" s="15">
        <v>0</v>
      </c>
    </row>
    <row r="421" spans="1:6" x14ac:dyDescent="0.35">
      <c r="A421" s="21" t="s">
        <v>300</v>
      </c>
      <c r="B421" s="22" t="s">
        <v>308</v>
      </c>
      <c r="C421" s="15">
        <v>24853.667049999996</v>
      </c>
      <c r="D421" s="15">
        <v>3800.6937499999999</v>
      </c>
      <c r="E421" s="15">
        <v>14918.029299999998</v>
      </c>
      <c r="F421" s="15">
        <v>6134.9440000000004</v>
      </c>
    </row>
    <row r="422" spans="1:6" x14ac:dyDescent="0.35">
      <c r="A422" s="21" t="s">
        <v>300</v>
      </c>
      <c r="B422" s="22" t="s">
        <v>309</v>
      </c>
      <c r="C422" s="15">
        <v>15173.920262399999</v>
      </c>
      <c r="D422" s="15">
        <v>0</v>
      </c>
      <c r="E422" s="15">
        <v>10161.599999999999</v>
      </c>
      <c r="F422" s="15">
        <v>5012.3202623999996</v>
      </c>
    </row>
    <row r="423" spans="1:6" x14ac:dyDescent="0.35">
      <c r="A423" s="21" t="s">
        <v>300</v>
      </c>
      <c r="B423" s="22" t="s">
        <v>310</v>
      </c>
      <c r="C423" s="15">
        <v>99.708471999999986</v>
      </c>
      <c r="D423" s="15">
        <v>99.708471999999986</v>
      </c>
      <c r="E423" s="15">
        <v>0</v>
      </c>
      <c r="F423" s="15">
        <v>0</v>
      </c>
    </row>
    <row r="424" spans="1:6" x14ac:dyDescent="0.35">
      <c r="A424" s="21" t="s">
        <v>300</v>
      </c>
      <c r="B424" s="22" t="s">
        <v>311</v>
      </c>
      <c r="C424" s="15">
        <v>73777.45242999999</v>
      </c>
      <c r="D424" s="15">
        <v>4613.1929300000002</v>
      </c>
      <c r="E424" s="15">
        <v>41367.079499999993</v>
      </c>
      <c r="F424" s="15">
        <v>27797.179999999997</v>
      </c>
    </row>
    <row r="425" spans="1:6" ht="29" x14ac:dyDescent="0.35">
      <c r="A425" s="21" t="s">
        <v>300</v>
      </c>
      <c r="B425" s="22" t="s">
        <v>312</v>
      </c>
      <c r="C425" s="15">
        <v>16700.688399999999</v>
      </c>
      <c r="D425" s="15">
        <v>6462.7384000000002</v>
      </c>
      <c r="E425" s="15">
        <v>4763.25</v>
      </c>
      <c r="F425" s="15">
        <v>5474.7000000000007</v>
      </c>
    </row>
    <row r="426" spans="1:6" x14ac:dyDescent="0.35">
      <c r="A426" s="21" t="s">
        <v>300</v>
      </c>
      <c r="B426" s="22" t="s">
        <v>313</v>
      </c>
      <c r="C426" s="15">
        <v>75920.775993999996</v>
      </c>
      <c r="D426" s="15">
        <v>47731.585593999967</v>
      </c>
      <c r="E426" s="15">
        <v>0</v>
      </c>
      <c r="F426" s="15">
        <v>28189.190400000003</v>
      </c>
    </row>
    <row r="427" spans="1:6" x14ac:dyDescent="0.35">
      <c r="A427" s="21" t="s">
        <v>300</v>
      </c>
      <c r="B427" s="22" t="s">
        <v>314</v>
      </c>
      <c r="C427" s="15">
        <v>273572.76008400001</v>
      </c>
      <c r="D427" s="15">
        <v>7671.0803840000008</v>
      </c>
      <c r="E427" s="15">
        <v>123754.20205999997</v>
      </c>
      <c r="F427" s="15">
        <v>142147.47764</v>
      </c>
    </row>
    <row r="428" spans="1:6" x14ac:dyDescent="0.35">
      <c r="A428" s="21" t="s">
        <v>300</v>
      </c>
      <c r="B428" s="22" t="s">
        <v>315</v>
      </c>
      <c r="C428" s="15">
        <v>26317.838299999999</v>
      </c>
      <c r="D428" s="15">
        <v>1127.9929000000002</v>
      </c>
      <c r="E428" s="15">
        <v>10214.525</v>
      </c>
      <c r="F428" s="15">
        <v>14975.320400000001</v>
      </c>
    </row>
    <row r="429" spans="1:6" x14ac:dyDescent="0.35">
      <c r="A429" s="21" t="s">
        <v>300</v>
      </c>
      <c r="B429" s="22" t="s">
        <v>783</v>
      </c>
      <c r="C429" s="15">
        <v>1423.0521200000001</v>
      </c>
      <c r="D429" s="15">
        <v>0</v>
      </c>
      <c r="E429" s="15">
        <v>793.875</v>
      </c>
      <c r="F429" s="15">
        <v>629.17712000000006</v>
      </c>
    </row>
    <row r="430" spans="1:6" x14ac:dyDescent="0.35">
      <c r="A430" s="21" t="s">
        <v>300</v>
      </c>
      <c r="B430" s="22" t="s">
        <v>916</v>
      </c>
      <c r="C430" s="15">
        <v>55198.304914</v>
      </c>
      <c r="D430" s="15">
        <v>9492.3473579999991</v>
      </c>
      <c r="E430" s="15">
        <v>33931.310899999997</v>
      </c>
      <c r="F430" s="15">
        <v>11774.646656000001</v>
      </c>
    </row>
    <row r="431" spans="1:6" x14ac:dyDescent="0.35">
      <c r="A431" s="21" t="s">
        <v>300</v>
      </c>
      <c r="B431" s="22" t="s">
        <v>917</v>
      </c>
      <c r="C431" s="15">
        <v>30689.746699999992</v>
      </c>
      <c r="D431" s="15">
        <v>10017.684212</v>
      </c>
      <c r="E431" s="15">
        <v>9309.8459999999995</v>
      </c>
      <c r="F431" s="15">
        <v>11362.216488000002</v>
      </c>
    </row>
    <row r="432" spans="1:6" x14ac:dyDescent="0.35">
      <c r="A432" s="21" t="s">
        <v>300</v>
      </c>
      <c r="B432" s="22" t="s">
        <v>784</v>
      </c>
      <c r="C432" s="15">
        <v>7624.8289999999997</v>
      </c>
      <c r="D432" s="15">
        <v>0</v>
      </c>
      <c r="E432" s="15">
        <v>7624.8289999999997</v>
      </c>
      <c r="F432" s="15">
        <v>0</v>
      </c>
    </row>
    <row r="433" spans="1:6" x14ac:dyDescent="0.35">
      <c r="A433" s="21" t="s">
        <v>300</v>
      </c>
      <c r="B433" s="22" t="s">
        <v>316</v>
      </c>
      <c r="C433" s="15">
        <v>20523.770049999999</v>
      </c>
      <c r="D433" s="15">
        <v>888.16</v>
      </c>
      <c r="E433" s="15">
        <v>688.02499999999998</v>
      </c>
      <c r="F433" s="15">
        <v>18947.585050000002</v>
      </c>
    </row>
    <row r="434" spans="1:6" x14ac:dyDescent="0.35">
      <c r="A434" s="21" t="s">
        <v>300</v>
      </c>
      <c r="B434" s="22" t="s">
        <v>317</v>
      </c>
      <c r="C434" s="15">
        <v>6234.8501780000006</v>
      </c>
      <c r="D434" s="15">
        <v>261.195178</v>
      </c>
      <c r="E434" s="15">
        <v>1767.6949999999999</v>
      </c>
      <c r="F434" s="15">
        <v>4205.9600000000009</v>
      </c>
    </row>
    <row r="435" spans="1:6" x14ac:dyDescent="0.35">
      <c r="A435" s="21" t="s">
        <v>300</v>
      </c>
      <c r="B435" s="22" t="s">
        <v>318</v>
      </c>
      <c r="C435" s="15">
        <v>3032.4640799999997</v>
      </c>
      <c r="D435" s="15">
        <v>627.92208000000005</v>
      </c>
      <c r="E435" s="15">
        <v>486.90999999999997</v>
      </c>
      <c r="F435" s="15">
        <v>1917.6320000000001</v>
      </c>
    </row>
    <row r="436" spans="1:6" x14ac:dyDescent="0.35">
      <c r="A436" s="21" t="s">
        <v>319</v>
      </c>
      <c r="B436" s="22" t="s">
        <v>320</v>
      </c>
      <c r="C436" s="15">
        <v>5674.5580394999997</v>
      </c>
      <c r="D436" s="15">
        <v>797.28603950000024</v>
      </c>
      <c r="E436" s="15">
        <v>889.14</v>
      </c>
      <c r="F436" s="15">
        <v>3988.1320000000001</v>
      </c>
    </row>
    <row r="437" spans="1:6" x14ac:dyDescent="0.35">
      <c r="A437" s="21" t="s">
        <v>319</v>
      </c>
      <c r="B437" s="22" t="s">
        <v>714</v>
      </c>
      <c r="C437" s="15">
        <v>552.55200000000002</v>
      </c>
      <c r="D437" s="15">
        <v>552.55200000000002</v>
      </c>
      <c r="E437" s="15">
        <v>0</v>
      </c>
      <c r="F437" s="15">
        <v>0</v>
      </c>
    </row>
    <row r="438" spans="1:6" x14ac:dyDescent="0.35">
      <c r="A438" s="21" t="s">
        <v>319</v>
      </c>
      <c r="B438" s="22" t="s">
        <v>321</v>
      </c>
      <c r="C438" s="15">
        <v>14750.532264000001</v>
      </c>
      <c r="D438" s="15">
        <v>1558.2926039999998</v>
      </c>
      <c r="E438" s="15">
        <v>8426.8336600000002</v>
      </c>
      <c r="F438" s="15">
        <v>4765.4059999999999</v>
      </c>
    </row>
    <row r="439" spans="1:6" ht="29" x14ac:dyDescent="0.35">
      <c r="A439" s="21" t="s">
        <v>319</v>
      </c>
      <c r="B439" s="22" t="s">
        <v>322</v>
      </c>
      <c r="C439" s="16"/>
      <c r="D439" s="16"/>
      <c r="E439" s="16"/>
      <c r="F439" s="16"/>
    </row>
    <row r="440" spans="1:6" x14ac:dyDescent="0.35">
      <c r="A440" s="21" t="s">
        <v>319</v>
      </c>
      <c r="B440" s="22" t="s">
        <v>918</v>
      </c>
      <c r="C440" s="15">
        <v>29527.497557199997</v>
      </c>
      <c r="D440" s="15">
        <v>1440.2575291999999</v>
      </c>
      <c r="E440" s="15">
        <v>9112.3047399999996</v>
      </c>
      <c r="F440" s="15">
        <v>18974.935288000001</v>
      </c>
    </row>
    <row r="441" spans="1:6" x14ac:dyDescent="0.35">
      <c r="A441" s="21" t="s">
        <v>319</v>
      </c>
      <c r="B441" s="22" t="s">
        <v>323</v>
      </c>
      <c r="C441" s="15">
        <v>11223.667051500001</v>
      </c>
      <c r="D441" s="15">
        <v>5709.1377515000004</v>
      </c>
      <c r="E441" s="15">
        <v>4450.1292999999996</v>
      </c>
      <c r="F441" s="15">
        <v>1064.4000000000001</v>
      </c>
    </row>
    <row r="442" spans="1:6" x14ac:dyDescent="0.35">
      <c r="A442" s="21" t="s">
        <v>319</v>
      </c>
      <c r="B442" s="22" t="s">
        <v>324</v>
      </c>
      <c r="C442" s="15">
        <v>35799.395673499981</v>
      </c>
      <c r="D442" s="15">
        <v>5546.5306335000005</v>
      </c>
      <c r="E442" s="15">
        <v>26322.728719999992</v>
      </c>
      <c r="F442" s="15">
        <v>3930.1363200000001</v>
      </c>
    </row>
    <row r="443" spans="1:6" x14ac:dyDescent="0.35">
      <c r="A443" s="21" t="s">
        <v>319</v>
      </c>
      <c r="B443" s="22" t="s">
        <v>325</v>
      </c>
      <c r="C443" s="15">
        <v>7231.5716400000001</v>
      </c>
      <c r="D443" s="15">
        <v>6479.2074400000001</v>
      </c>
      <c r="E443" s="15">
        <v>730.36500000000001</v>
      </c>
      <c r="F443" s="15">
        <v>21.999200000000002</v>
      </c>
    </row>
    <row r="444" spans="1:6" x14ac:dyDescent="0.35">
      <c r="A444" s="21" t="s">
        <v>319</v>
      </c>
      <c r="B444" s="22" t="s">
        <v>326</v>
      </c>
      <c r="C444" s="15">
        <v>12101.059322000001</v>
      </c>
      <c r="D444" s="15">
        <v>2637.539322000001</v>
      </c>
      <c r="E444" s="15">
        <v>6435.68</v>
      </c>
      <c r="F444" s="15">
        <v>3027.84</v>
      </c>
    </row>
    <row r="445" spans="1:6" x14ac:dyDescent="0.35">
      <c r="A445" s="21" t="s">
        <v>319</v>
      </c>
      <c r="B445" s="22" t="s">
        <v>327</v>
      </c>
      <c r="C445" s="15">
        <v>5665.5887400000001</v>
      </c>
      <c r="D445" s="15">
        <v>4556.2807400000002</v>
      </c>
      <c r="E445" s="15">
        <v>1109.308</v>
      </c>
      <c r="F445" s="15">
        <v>0</v>
      </c>
    </row>
    <row r="446" spans="1:6" x14ac:dyDescent="0.35">
      <c r="A446" s="21" t="s">
        <v>319</v>
      </c>
      <c r="B446" s="22" t="s">
        <v>328</v>
      </c>
      <c r="C446" s="15">
        <v>2634.4711455000001</v>
      </c>
      <c r="D446" s="15">
        <v>1667.6638174999998</v>
      </c>
      <c r="E446" s="15">
        <v>838.33199999999999</v>
      </c>
      <c r="F446" s="15">
        <v>128.47532799999999</v>
      </c>
    </row>
    <row r="447" spans="1:6" x14ac:dyDescent="0.35">
      <c r="A447" s="21" t="s">
        <v>319</v>
      </c>
      <c r="B447" s="22" t="s">
        <v>329</v>
      </c>
      <c r="C447" s="15">
        <v>3976.1969214999999</v>
      </c>
      <c r="D447" s="15">
        <v>714.26892150000015</v>
      </c>
      <c r="E447" s="15">
        <v>1693.6</v>
      </c>
      <c r="F447" s="15">
        <v>1568.328</v>
      </c>
    </row>
    <row r="448" spans="1:6" x14ac:dyDescent="0.35">
      <c r="A448" s="21" t="s">
        <v>319</v>
      </c>
      <c r="B448" s="22" t="s">
        <v>330</v>
      </c>
      <c r="C448" s="15">
        <v>8532.6864645000005</v>
      </c>
      <c r="D448" s="15">
        <v>2507.2774645</v>
      </c>
      <c r="E448" s="15">
        <v>5986.3370000000004</v>
      </c>
      <c r="F448" s="15">
        <v>39.071999999999996</v>
      </c>
    </row>
    <row r="449" spans="1:6" x14ac:dyDescent="0.35">
      <c r="A449" s="21" t="s">
        <v>319</v>
      </c>
      <c r="B449" s="22" t="s">
        <v>331</v>
      </c>
      <c r="C449" s="15">
        <v>2660.7105005000003</v>
      </c>
      <c r="D449" s="15">
        <v>2259.4777084999996</v>
      </c>
      <c r="E449" s="15">
        <v>0</v>
      </c>
      <c r="F449" s="15">
        <v>401.23279199999996</v>
      </c>
    </row>
    <row r="450" spans="1:6" x14ac:dyDescent="0.35">
      <c r="A450" s="21" t="s">
        <v>319</v>
      </c>
      <c r="B450" s="22" t="s">
        <v>332</v>
      </c>
      <c r="C450" s="15">
        <v>16253.6899335</v>
      </c>
      <c r="D450" s="15">
        <v>2876.5841335000005</v>
      </c>
      <c r="E450" s="15">
        <v>4827.5973999999997</v>
      </c>
      <c r="F450" s="15">
        <v>8549.5084000000006</v>
      </c>
    </row>
    <row r="451" spans="1:6" x14ac:dyDescent="0.35">
      <c r="A451" s="21" t="s">
        <v>319</v>
      </c>
      <c r="B451" s="22" t="s">
        <v>333</v>
      </c>
      <c r="C451" s="15">
        <v>6949.8774620000004</v>
      </c>
      <c r="D451" s="15">
        <v>650.74396200000001</v>
      </c>
      <c r="E451" s="15">
        <v>6299.1334999999999</v>
      </c>
      <c r="F451" s="15">
        <v>0</v>
      </c>
    </row>
    <row r="452" spans="1:6" x14ac:dyDescent="0.35">
      <c r="A452" s="21" t="s">
        <v>319</v>
      </c>
      <c r="B452" s="22" t="s">
        <v>334</v>
      </c>
      <c r="C452" s="15">
        <v>20142.867707999991</v>
      </c>
      <c r="D452" s="15">
        <v>15048.300707999997</v>
      </c>
      <c r="E452" s="15">
        <v>5094.5669999999991</v>
      </c>
      <c r="F452" s="15">
        <v>0</v>
      </c>
    </row>
    <row r="453" spans="1:6" x14ac:dyDescent="0.35">
      <c r="A453" s="21" t="s">
        <v>319</v>
      </c>
      <c r="B453" s="22" t="s">
        <v>335</v>
      </c>
      <c r="C453" s="15">
        <v>58446.298233999987</v>
      </c>
      <c r="D453" s="15">
        <v>35542.245433999997</v>
      </c>
      <c r="E453" s="15">
        <v>22059.331999999999</v>
      </c>
      <c r="F453" s="15">
        <v>844.72080000000005</v>
      </c>
    </row>
    <row r="454" spans="1:6" x14ac:dyDescent="0.35">
      <c r="A454" s="21" t="s">
        <v>319</v>
      </c>
      <c r="B454" s="22" t="s">
        <v>743</v>
      </c>
      <c r="C454" s="15">
        <v>9967.7067950000001</v>
      </c>
      <c r="D454" s="15">
        <v>417.15943499999997</v>
      </c>
      <c r="E454" s="15">
        <v>5134.2893599999998</v>
      </c>
      <c r="F454" s="15">
        <v>4416.2580000000007</v>
      </c>
    </row>
    <row r="455" spans="1:6" x14ac:dyDescent="0.35">
      <c r="A455" s="21" t="s">
        <v>319</v>
      </c>
      <c r="B455" s="22" t="s">
        <v>336</v>
      </c>
      <c r="C455" s="15">
        <v>16478.627913299999</v>
      </c>
      <c r="D455" s="15">
        <v>14103.623913300002</v>
      </c>
      <c r="E455" s="15">
        <v>2375.0039999999995</v>
      </c>
      <c r="F455" s="15">
        <v>0</v>
      </c>
    </row>
    <row r="456" spans="1:6" x14ac:dyDescent="0.35">
      <c r="A456" s="21" t="s">
        <v>319</v>
      </c>
      <c r="B456" s="22" t="s">
        <v>337</v>
      </c>
      <c r="C456" s="15">
        <v>99839.027928000098</v>
      </c>
      <c r="D456" s="15">
        <v>75913.702413999999</v>
      </c>
      <c r="E456" s="15">
        <v>20333.713249999997</v>
      </c>
      <c r="F456" s="15">
        <v>3591.6122639999999</v>
      </c>
    </row>
    <row r="457" spans="1:6" x14ac:dyDescent="0.35">
      <c r="A457" s="21" t="s">
        <v>338</v>
      </c>
      <c r="B457" s="22" t="s">
        <v>339</v>
      </c>
      <c r="C457" s="15">
        <v>23545.260149999995</v>
      </c>
      <c r="D457" s="15">
        <v>15574.808749999998</v>
      </c>
      <c r="E457" s="15">
        <v>7970.4513999999981</v>
      </c>
      <c r="F457" s="15">
        <v>0</v>
      </c>
    </row>
    <row r="458" spans="1:6" x14ac:dyDescent="0.35">
      <c r="A458" s="21" t="s">
        <v>338</v>
      </c>
      <c r="B458" s="22" t="s">
        <v>919</v>
      </c>
      <c r="C458" s="15">
        <v>13291.075169999996</v>
      </c>
      <c r="D458" s="15">
        <v>8547.5419699999984</v>
      </c>
      <c r="E458" s="15">
        <v>2031.654</v>
      </c>
      <c r="F458" s="15">
        <v>2711.8791999999999</v>
      </c>
    </row>
    <row r="459" spans="1:6" x14ac:dyDescent="0.35">
      <c r="A459" s="21" t="s">
        <v>338</v>
      </c>
      <c r="B459" s="22" t="s">
        <v>340</v>
      </c>
      <c r="C459" s="15">
        <v>3581.7</v>
      </c>
      <c r="D459" s="15">
        <v>0</v>
      </c>
      <c r="E459" s="15">
        <v>1058.5</v>
      </c>
      <c r="F459" s="15">
        <v>2523.1999999999998</v>
      </c>
    </row>
    <row r="460" spans="1:6" x14ac:dyDescent="0.35">
      <c r="A460" s="21" t="s">
        <v>338</v>
      </c>
      <c r="B460" s="22" t="s">
        <v>341</v>
      </c>
      <c r="C460" s="15">
        <v>23208.538509999998</v>
      </c>
      <c r="D460" s="15">
        <v>15998.884509999998</v>
      </c>
      <c r="E460" s="15">
        <v>7209.6539999999995</v>
      </c>
      <c r="F460" s="15">
        <v>0</v>
      </c>
    </row>
    <row r="461" spans="1:6" x14ac:dyDescent="0.35">
      <c r="A461" s="21" t="s">
        <v>338</v>
      </c>
      <c r="B461" s="22" t="s">
        <v>342</v>
      </c>
      <c r="C461" s="15">
        <v>6766.0827800000006</v>
      </c>
      <c r="D461" s="15">
        <v>3150.2164799999991</v>
      </c>
      <c r="E461" s="15">
        <v>2646.9575</v>
      </c>
      <c r="F461" s="15">
        <v>968.90880000000004</v>
      </c>
    </row>
    <row r="462" spans="1:6" x14ac:dyDescent="0.35">
      <c r="A462" s="21" t="s">
        <v>338</v>
      </c>
      <c r="B462" s="22" t="s">
        <v>920</v>
      </c>
      <c r="C462" s="15">
        <v>71958.997071999998</v>
      </c>
      <c r="D462" s="15">
        <v>45688.813922000001</v>
      </c>
      <c r="E462" s="15">
        <v>22737.642099999997</v>
      </c>
      <c r="F462" s="15">
        <v>3532.5410499999998</v>
      </c>
    </row>
    <row r="463" spans="1:6" x14ac:dyDescent="0.35">
      <c r="A463" s="21" t="s">
        <v>338</v>
      </c>
      <c r="B463" s="22" t="s">
        <v>921</v>
      </c>
      <c r="C463" s="15">
        <v>1451.1532</v>
      </c>
      <c r="D463" s="15">
        <v>731.3732</v>
      </c>
      <c r="E463" s="15">
        <v>719.78</v>
      </c>
      <c r="F463" s="15">
        <v>0</v>
      </c>
    </row>
    <row r="464" spans="1:6" x14ac:dyDescent="0.35">
      <c r="A464" s="21" t="s">
        <v>338</v>
      </c>
      <c r="B464" s="22" t="s">
        <v>922</v>
      </c>
      <c r="C464" s="15">
        <v>6781.1525000000001</v>
      </c>
      <c r="D464" s="15">
        <v>184.36799999999999</v>
      </c>
      <c r="E464" s="15">
        <v>3367.0884999999998</v>
      </c>
      <c r="F464" s="15">
        <v>3229.6959999999999</v>
      </c>
    </row>
    <row r="465" spans="1:6" x14ac:dyDescent="0.35">
      <c r="A465" s="21" t="s">
        <v>338</v>
      </c>
      <c r="B465" s="22" t="s">
        <v>923</v>
      </c>
      <c r="C465" s="15">
        <v>5163.2550300000003</v>
      </c>
      <c r="D465" s="15">
        <v>1559.3795300000002</v>
      </c>
      <c r="E465" s="15">
        <v>1383.4594999999999</v>
      </c>
      <c r="F465" s="15">
        <v>2220.4160000000002</v>
      </c>
    </row>
    <row r="466" spans="1:6" x14ac:dyDescent="0.35">
      <c r="A466" s="21" t="s">
        <v>338</v>
      </c>
      <c r="B466" s="22" t="s">
        <v>343</v>
      </c>
      <c r="C466" s="15">
        <v>4870.6857999999993</v>
      </c>
      <c r="D466" s="15">
        <v>3433.7183999999997</v>
      </c>
      <c r="E466" s="15">
        <v>958.57799999999986</v>
      </c>
      <c r="F466" s="15">
        <v>478.38940000000002</v>
      </c>
    </row>
    <row r="467" spans="1:6" x14ac:dyDescent="0.35">
      <c r="A467" s="21" t="s">
        <v>338</v>
      </c>
      <c r="B467" s="22" t="s">
        <v>344</v>
      </c>
      <c r="C467" s="15">
        <v>7189.3874879999994</v>
      </c>
      <c r="D467" s="15">
        <v>3366.7504879999997</v>
      </c>
      <c r="E467" s="15">
        <v>3822.6369999999997</v>
      </c>
      <c r="F467" s="15">
        <v>0</v>
      </c>
    </row>
    <row r="468" spans="1:6" x14ac:dyDescent="0.35">
      <c r="A468" s="21" t="s">
        <v>338</v>
      </c>
      <c r="B468" s="22" t="s">
        <v>924</v>
      </c>
      <c r="C468" s="15">
        <v>1425.3711000000003</v>
      </c>
      <c r="D468" s="15">
        <v>1425.3711000000003</v>
      </c>
      <c r="E468" s="15">
        <v>0</v>
      </c>
      <c r="F468" s="15">
        <v>0</v>
      </c>
    </row>
    <row r="469" spans="1:6" x14ac:dyDescent="0.35">
      <c r="A469" s="21" t="s">
        <v>338</v>
      </c>
      <c r="B469" s="22" t="s">
        <v>345</v>
      </c>
      <c r="C469" s="15">
        <v>56116.286618000013</v>
      </c>
      <c r="D469" s="15">
        <v>20606.144617999995</v>
      </c>
      <c r="E469" s="15">
        <v>21008.899999999998</v>
      </c>
      <c r="F469" s="15">
        <v>14501.242</v>
      </c>
    </row>
    <row r="470" spans="1:6" x14ac:dyDescent="0.35">
      <c r="A470" s="21" t="s">
        <v>338</v>
      </c>
      <c r="B470" s="22" t="s">
        <v>346</v>
      </c>
      <c r="C470" s="15">
        <v>12676.392485999997</v>
      </c>
      <c r="D470" s="15">
        <v>3585.4042860000004</v>
      </c>
      <c r="E470" s="15">
        <v>7577.0681999999997</v>
      </c>
      <c r="F470" s="15">
        <v>1513.92</v>
      </c>
    </row>
    <row r="471" spans="1:6" x14ac:dyDescent="0.35">
      <c r="A471" s="21" t="s">
        <v>338</v>
      </c>
      <c r="B471" s="22" t="s">
        <v>347</v>
      </c>
      <c r="C471" s="15">
        <v>1646.8334</v>
      </c>
      <c r="D471" s="15">
        <v>56.966399999999993</v>
      </c>
      <c r="E471" s="15">
        <v>1589.867</v>
      </c>
      <c r="F471" s="15">
        <v>0</v>
      </c>
    </row>
    <row r="472" spans="1:6" x14ac:dyDescent="0.35">
      <c r="A472" s="21" t="s">
        <v>338</v>
      </c>
      <c r="B472" s="22" t="s">
        <v>348</v>
      </c>
      <c r="C472" s="15">
        <v>8940.5207499999997</v>
      </c>
      <c r="D472" s="15">
        <v>902.95224999999994</v>
      </c>
      <c r="E472" s="15">
        <v>8037.5684999999994</v>
      </c>
      <c r="F472" s="15">
        <v>0</v>
      </c>
    </row>
    <row r="473" spans="1:6" x14ac:dyDescent="0.35">
      <c r="A473" s="21" t="s">
        <v>338</v>
      </c>
      <c r="B473" s="22" t="s">
        <v>349</v>
      </c>
      <c r="C473" s="15">
        <v>1196.3094120000001</v>
      </c>
      <c r="D473" s="15">
        <v>1195.723332</v>
      </c>
      <c r="E473" s="15">
        <v>0</v>
      </c>
      <c r="F473" s="15">
        <v>0.58607999999999993</v>
      </c>
    </row>
    <row r="474" spans="1:6" x14ac:dyDescent="0.35">
      <c r="A474" s="21" t="s">
        <v>338</v>
      </c>
      <c r="B474" s="22" t="s">
        <v>350</v>
      </c>
      <c r="C474" s="15">
        <v>18566.294699999999</v>
      </c>
      <c r="D474" s="15">
        <v>3187.1816999999996</v>
      </c>
      <c r="E474" s="15">
        <v>8213.2249999999985</v>
      </c>
      <c r="F474" s="15">
        <v>7165.8879999999999</v>
      </c>
    </row>
    <row r="475" spans="1:6" x14ac:dyDescent="0.35">
      <c r="A475" s="21" t="s">
        <v>338</v>
      </c>
      <c r="B475" s="22" t="s">
        <v>351</v>
      </c>
      <c r="C475" s="15">
        <v>35151.303441999989</v>
      </c>
      <c r="D475" s="15">
        <v>8434.5889479999987</v>
      </c>
      <c r="E475" s="15">
        <v>10207.2565</v>
      </c>
      <c r="F475" s="15">
        <v>16509.457994</v>
      </c>
    </row>
    <row r="476" spans="1:6" x14ac:dyDescent="0.35">
      <c r="A476" s="21" t="s">
        <v>338</v>
      </c>
      <c r="B476" s="22" t="s">
        <v>352</v>
      </c>
      <c r="C476" s="15">
        <v>7321.1242000000002</v>
      </c>
      <c r="D476" s="15">
        <v>3984.6811999999995</v>
      </c>
      <c r="E476" s="15">
        <v>3336.4429999999998</v>
      </c>
      <c r="F476" s="15">
        <v>0</v>
      </c>
    </row>
    <row r="477" spans="1:6" x14ac:dyDescent="0.35">
      <c r="A477" s="21" t="s">
        <v>338</v>
      </c>
      <c r="B477" s="22" t="s">
        <v>353</v>
      </c>
      <c r="C477" s="15">
        <v>21106.051999999996</v>
      </c>
      <c r="D477" s="15">
        <v>4618.6279999999997</v>
      </c>
      <c r="E477" s="15">
        <v>7131.8639999999996</v>
      </c>
      <c r="F477" s="15">
        <v>9355.5600000000013</v>
      </c>
    </row>
    <row r="478" spans="1:6" x14ac:dyDescent="0.35">
      <c r="A478" s="21" t="s">
        <v>338</v>
      </c>
      <c r="B478" s="22" t="s">
        <v>925</v>
      </c>
      <c r="C478" s="15">
        <v>11917.544580000002</v>
      </c>
      <c r="D478" s="15">
        <v>1084.1501559999999</v>
      </c>
      <c r="E478" s="15">
        <v>6164.7241999999997</v>
      </c>
      <c r="F478" s="15">
        <v>4668.6702240000004</v>
      </c>
    </row>
    <row r="479" spans="1:6" x14ac:dyDescent="0.35">
      <c r="A479" s="21" t="s">
        <v>338</v>
      </c>
      <c r="B479" s="22" t="s">
        <v>926</v>
      </c>
      <c r="C479" s="15">
        <v>22263.819907999998</v>
      </c>
      <c r="D479" s="15">
        <v>5800.1799959999998</v>
      </c>
      <c r="E479" s="15">
        <v>15443.757</v>
      </c>
      <c r="F479" s="15">
        <v>1019.8829119999999</v>
      </c>
    </row>
    <row r="480" spans="1:6" x14ac:dyDescent="0.35">
      <c r="A480" s="21" t="s">
        <v>338</v>
      </c>
      <c r="B480" s="22" t="s">
        <v>927</v>
      </c>
      <c r="C480" s="15">
        <v>13803.8526</v>
      </c>
      <c r="D480" s="15">
        <v>773.50260000000003</v>
      </c>
      <c r="E480" s="15">
        <v>5965.39</v>
      </c>
      <c r="F480" s="15">
        <v>7064.96</v>
      </c>
    </row>
    <row r="481" spans="1:6" x14ac:dyDescent="0.35">
      <c r="A481" s="21" t="s">
        <v>338</v>
      </c>
      <c r="B481" s="22" t="s">
        <v>785</v>
      </c>
      <c r="C481" s="15">
        <v>1069.9850000000001</v>
      </c>
      <c r="D481" s="15">
        <v>1069.9850000000001</v>
      </c>
      <c r="E481" s="15">
        <v>0</v>
      </c>
      <c r="F481" s="15">
        <v>0</v>
      </c>
    </row>
    <row r="482" spans="1:6" x14ac:dyDescent="0.35">
      <c r="A482" s="21" t="s">
        <v>338</v>
      </c>
      <c r="B482" s="22" t="s">
        <v>354</v>
      </c>
      <c r="C482" s="15">
        <v>6379.2062919999989</v>
      </c>
      <c r="D482" s="15">
        <v>3292.6774919999993</v>
      </c>
      <c r="E482" s="15">
        <v>2576.3889999999997</v>
      </c>
      <c r="F482" s="15">
        <v>510.13979999999998</v>
      </c>
    </row>
    <row r="483" spans="1:6" x14ac:dyDescent="0.35">
      <c r="A483" s="21" t="s">
        <v>338</v>
      </c>
      <c r="B483" s="22" t="s">
        <v>355</v>
      </c>
      <c r="C483" s="15">
        <v>31246.740113999993</v>
      </c>
      <c r="D483" s="15">
        <v>4156.5121739999995</v>
      </c>
      <c r="E483" s="15">
        <v>18816.150499999996</v>
      </c>
      <c r="F483" s="15">
        <v>8274.0774400000009</v>
      </c>
    </row>
    <row r="484" spans="1:6" x14ac:dyDescent="0.35">
      <c r="A484" s="21" t="s">
        <v>356</v>
      </c>
      <c r="B484" s="22" t="s">
        <v>357</v>
      </c>
      <c r="C484" s="16"/>
      <c r="D484" s="16"/>
      <c r="E484" s="16"/>
      <c r="F484" s="16"/>
    </row>
    <row r="485" spans="1:6" x14ac:dyDescent="0.35">
      <c r="A485" s="21" t="s">
        <v>356</v>
      </c>
      <c r="B485" s="22" t="s">
        <v>358</v>
      </c>
      <c r="C485" s="15">
        <v>38.388603999999994</v>
      </c>
      <c r="D485" s="15">
        <v>0</v>
      </c>
      <c r="E485" s="15">
        <v>0</v>
      </c>
      <c r="F485" s="15">
        <v>38.388603999999994</v>
      </c>
    </row>
    <row r="486" spans="1:6" x14ac:dyDescent="0.35">
      <c r="A486" s="21" t="s">
        <v>356</v>
      </c>
      <c r="B486" s="22" t="s">
        <v>359</v>
      </c>
      <c r="C486" s="15">
        <v>1663.152932</v>
      </c>
      <c r="D486" s="15">
        <v>1662.1761319999998</v>
      </c>
      <c r="E486" s="15">
        <v>0</v>
      </c>
      <c r="F486" s="15">
        <v>0.97679999999999989</v>
      </c>
    </row>
    <row r="487" spans="1:6" x14ac:dyDescent="0.35">
      <c r="A487" s="21" t="s">
        <v>356</v>
      </c>
      <c r="B487" s="22" t="s">
        <v>360</v>
      </c>
      <c r="C487" s="15">
        <v>3857.0634120000004</v>
      </c>
      <c r="D487" s="15">
        <v>975.21391199999994</v>
      </c>
      <c r="E487" s="15">
        <v>2881.8495000000003</v>
      </c>
      <c r="F487" s="15">
        <v>0</v>
      </c>
    </row>
    <row r="488" spans="1:6" x14ac:dyDescent="0.35">
      <c r="A488" s="21" t="s">
        <v>356</v>
      </c>
      <c r="B488" s="22" t="s">
        <v>361</v>
      </c>
      <c r="C488" s="15">
        <v>0</v>
      </c>
      <c r="D488" s="15">
        <v>0</v>
      </c>
      <c r="E488" s="15">
        <v>0</v>
      </c>
      <c r="F488" s="15">
        <v>0</v>
      </c>
    </row>
    <row r="489" spans="1:6" x14ac:dyDescent="0.35">
      <c r="A489" s="21" t="s">
        <v>356</v>
      </c>
      <c r="B489" s="22" t="s">
        <v>362</v>
      </c>
      <c r="C489" s="15">
        <v>0</v>
      </c>
      <c r="D489" s="15">
        <v>0</v>
      </c>
      <c r="E489" s="15">
        <v>0</v>
      </c>
      <c r="F489" s="15">
        <v>0</v>
      </c>
    </row>
    <row r="490" spans="1:6" x14ac:dyDescent="0.35">
      <c r="A490" s="21" t="s">
        <v>356</v>
      </c>
      <c r="B490" s="22" t="s">
        <v>851</v>
      </c>
      <c r="C490" s="16"/>
      <c r="D490" s="16"/>
      <c r="E490" s="16"/>
      <c r="F490" s="16"/>
    </row>
    <row r="491" spans="1:6" x14ac:dyDescent="0.35">
      <c r="A491" s="21" t="s">
        <v>356</v>
      </c>
      <c r="B491" s="22" t="s">
        <v>363</v>
      </c>
      <c r="C491" s="15">
        <v>3.3501599999999998</v>
      </c>
      <c r="D491" s="15">
        <v>3.3501599999999998</v>
      </c>
      <c r="E491" s="15">
        <v>0</v>
      </c>
      <c r="F491" s="15">
        <v>0</v>
      </c>
    </row>
    <row r="492" spans="1:6" x14ac:dyDescent="0.35">
      <c r="A492" s="21" t="s">
        <v>356</v>
      </c>
      <c r="B492" s="22" t="s">
        <v>364</v>
      </c>
      <c r="C492" s="15">
        <v>184.184</v>
      </c>
      <c r="D492" s="15">
        <v>184.184</v>
      </c>
      <c r="E492" s="15">
        <v>0</v>
      </c>
      <c r="F492" s="15">
        <v>0</v>
      </c>
    </row>
    <row r="493" spans="1:6" x14ac:dyDescent="0.35">
      <c r="A493" s="21" t="s">
        <v>356</v>
      </c>
      <c r="B493" s="22" t="s">
        <v>365</v>
      </c>
      <c r="C493" s="15">
        <v>15136.86536</v>
      </c>
      <c r="D493" s="15">
        <v>2822.4693599999991</v>
      </c>
      <c r="E493" s="15">
        <v>0</v>
      </c>
      <c r="F493" s="15">
        <v>12314.396000000001</v>
      </c>
    </row>
    <row r="494" spans="1:6" x14ac:dyDescent="0.35">
      <c r="A494" s="21" t="s">
        <v>356</v>
      </c>
      <c r="B494" s="22" t="s">
        <v>366</v>
      </c>
      <c r="C494" s="15">
        <v>291.43879800000002</v>
      </c>
      <c r="D494" s="15">
        <v>291.43879800000002</v>
      </c>
      <c r="E494" s="15">
        <v>0</v>
      </c>
      <c r="F494" s="15">
        <v>0</v>
      </c>
    </row>
    <row r="495" spans="1:6" x14ac:dyDescent="0.35">
      <c r="A495" s="21" t="s">
        <v>356</v>
      </c>
      <c r="B495" s="22" t="s">
        <v>367</v>
      </c>
      <c r="C495" s="16"/>
      <c r="D495" s="16"/>
      <c r="E495" s="16"/>
      <c r="F495" s="16"/>
    </row>
    <row r="496" spans="1:6" x14ac:dyDescent="0.35">
      <c r="A496" s="21" t="s">
        <v>356</v>
      </c>
      <c r="B496" s="22" t="s">
        <v>928</v>
      </c>
      <c r="C496" s="15">
        <v>1844.8529120000001</v>
      </c>
      <c r="D496" s="15">
        <v>0</v>
      </c>
      <c r="E496" s="15">
        <v>0</v>
      </c>
      <c r="F496" s="15">
        <v>1844.8529120000001</v>
      </c>
    </row>
    <row r="497" spans="1:6" x14ac:dyDescent="0.35">
      <c r="A497" s="21" t="s">
        <v>356</v>
      </c>
      <c r="B497" s="22" t="s">
        <v>852</v>
      </c>
      <c r="C497" s="15">
        <v>50.231999999999999</v>
      </c>
      <c r="D497" s="15">
        <v>50.231999999999999</v>
      </c>
      <c r="E497" s="15">
        <v>0</v>
      </c>
      <c r="F497" s="15">
        <v>0</v>
      </c>
    </row>
    <row r="498" spans="1:6" x14ac:dyDescent="0.35">
      <c r="A498" s="21" t="s">
        <v>356</v>
      </c>
      <c r="B498" s="22" t="s">
        <v>786</v>
      </c>
      <c r="C498" s="15">
        <v>229.671648</v>
      </c>
      <c r="D498" s="15">
        <v>0</v>
      </c>
      <c r="E498" s="15">
        <v>0</v>
      </c>
      <c r="F498" s="15">
        <v>229.671648</v>
      </c>
    </row>
    <row r="499" spans="1:6" x14ac:dyDescent="0.35">
      <c r="A499" s="21" t="s">
        <v>356</v>
      </c>
      <c r="B499" s="22" t="s">
        <v>368</v>
      </c>
      <c r="C499" s="15">
        <v>2980.5240119999999</v>
      </c>
      <c r="D499" s="15">
        <v>544.40501199999994</v>
      </c>
      <c r="E499" s="15">
        <v>2436.1189999999997</v>
      </c>
      <c r="F499" s="15">
        <v>0</v>
      </c>
    </row>
    <row r="500" spans="1:6" x14ac:dyDescent="0.35">
      <c r="A500" s="21" t="s">
        <v>356</v>
      </c>
      <c r="B500" s="22" t="s">
        <v>369</v>
      </c>
      <c r="C500" s="15">
        <v>9.6761339999999993</v>
      </c>
      <c r="D500" s="15">
        <v>9.6761339999999993</v>
      </c>
      <c r="E500" s="15">
        <v>0</v>
      </c>
      <c r="F500" s="15">
        <v>0</v>
      </c>
    </row>
    <row r="501" spans="1:6" x14ac:dyDescent="0.35">
      <c r="A501" s="21" t="s">
        <v>356</v>
      </c>
      <c r="B501" s="22" t="s">
        <v>929</v>
      </c>
      <c r="C501" s="15">
        <v>333.58000000000004</v>
      </c>
      <c r="D501" s="15">
        <v>328.73670000000004</v>
      </c>
      <c r="E501" s="15">
        <v>0</v>
      </c>
      <c r="F501" s="15">
        <v>4.8432999999999993</v>
      </c>
    </row>
    <row r="502" spans="1:6" x14ac:dyDescent="0.35">
      <c r="A502" s="21" t="s">
        <v>356</v>
      </c>
      <c r="B502" s="22" t="s">
        <v>930</v>
      </c>
      <c r="C502" s="16"/>
      <c r="D502" s="16"/>
      <c r="E502" s="16"/>
      <c r="F502" s="16"/>
    </row>
    <row r="503" spans="1:6" ht="29" x14ac:dyDescent="0.35">
      <c r="A503" s="21" t="s">
        <v>356</v>
      </c>
      <c r="B503" s="22" t="s">
        <v>370</v>
      </c>
      <c r="C503" s="15">
        <v>16.744</v>
      </c>
      <c r="D503" s="15">
        <v>16.744</v>
      </c>
      <c r="E503" s="15">
        <v>0</v>
      </c>
      <c r="F503" s="15">
        <v>0</v>
      </c>
    </row>
    <row r="504" spans="1:6" ht="29" x14ac:dyDescent="0.35">
      <c r="A504" s="21" t="s">
        <v>356</v>
      </c>
      <c r="B504" s="22" t="s">
        <v>931</v>
      </c>
      <c r="C504" s="15">
        <v>1409.7509600000001</v>
      </c>
      <c r="D504" s="15">
        <v>1409.7509600000001</v>
      </c>
      <c r="E504" s="15">
        <v>0</v>
      </c>
      <c r="F504" s="15">
        <v>0</v>
      </c>
    </row>
    <row r="505" spans="1:6" x14ac:dyDescent="0.35">
      <c r="A505" s="21" t="s">
        <v>356</v>
      </c>
      <c r="B505" s="22" t="s">
        <v>371</v>
      </c>
      <c r="C505" s="15">
        <v>170.79937999999999</v>
      </c>
      <c r="D505" s="15">
        <v>164.98056</v>
      </c>
      <c r="E505" s="15">
        <v>0</v>
      </c>
      <c r="F505" s="15">
        <v>5.8188200000000005</v>
      </c>
    </row>
    <row r="506" spans="1:6" x14ac:dyDescent="0.35">
      <c r="A506" s="21" t="s">
        <v>356</v>
      </c>
      <c r="B506" s="22" t="s">
        <v>372</v>
      </c>
      <c r="C506" s="15">
        <v>8424.602899999998</v>
      </c>
      <c r="D506" s="15">
        <v>4084.6988999999999</v>
      </c>
      <c r="E506" s="15">
        <v>0</v>
      </c>
      <c r="F506" s="15">
        <v>4339.9039999999995</v>
      </c>
    </row>
    <row r="507" spans="1:6" ht="29" x14ac:dyDescent="0.35">
      <c r="A507" s="21" t="s">
        <v>356</v>
      </c>
      <c r="B507" s="22" t="s">
        <v>853</v>
      </c>
      <c r="C507" s="16"/>
      <c r="D507" s="16"/>
      <c r="E507" s="16"/>
      <c r="F507" s="16"/>
    </row>
    <row r="508" spans="1:6" x14ac:dyDescent="0.35">
      <c r="A508" s="21" t="s">
        <v>356</v>
      </c>
      <c r="B508" s="22" t="s">
        <v>373</v>
      </c>
      <c r="C508" s="15">
        <v>875.14861999999994</v>
      </c>
      <c r="D508" s="15">
        <v>837.19999999999993</v>
      </c>
      <c r="E508" s="15">
        <v>0</v>
      </c>
      <c r="F508" s="15">
        <v>37.948619999999998</v>
      </c>
    </row>
    <row r="509" spans="1:6" x14ac:dyDescent="0.35">
      <c r="A509" s="21" t="s">
        <v>356</v>
      </c>
      <c r="B509" s="22" t="s">
        <v>932</v>
      </c>
      <c r="C509" s="15">
        <v>0</v>
      </c>
      <c r="D509" s="15">
        <v>0</v>
      </c>
      <c r="E509" s="15">
        <v>0</v>
      </c>
      <c r="F509" s="15">
        <v>0</v>
      </c>
    </row>
    <row r="510" spans="1:6" x14ac:dyDescent="0.35">
      <c r="A510" s="21" t="s">
        <v>356</v>
      </c>
      <c r="B510" s="22" t="s">
        <v>374</v>
      </c>
      <c r="C510" s="15">
        <v>0</v>
      </c>
      <c r="D510" s="15">
        <v>0</v>
      </c>
      <c r="E510" s="15">
        <v>0</v>
      </c>
      <c r="F510" s="15">
        <v>0</v>
      </c>
    </row>
    <row r="511" spans="1:6" x14ac:dyDescent="0.35">
      <c r="A511" s="21" t="s">
        <v>356</v>
      </c>
      <c r="B511" s="22" t="s">
        <v>375</v>
      </c>
      <c r="C511" s="15">
        <v>38139.814716000015</v>
      </c>
      <c r="D511" s="15">
        <v>17993.909835999995</v>
      </c>
      <c r="E511" s="15">
        <v>12261.703</v>
      </c>
      <c r="F511" s="15">
        <v>7884.2018799999996</v>
      </c>
    </row>
    <row r="512" spans="1:6" x14ac:dyDescent="0.35">
      <c r="A512" s="21" t="s">
        <v>356</v>
      </c>
      <c r="B512" s="22" t="s">
        <v>376</v>
      </c>
      <c r="C512" s="15">
        <v>561.530484</v>
      </c>
      <c r="D512" s="15">
        <v>561.530484</v>
      </c>
      <c r="E512" s="15">
        <v>0</v>
      </c>
      <c r="F512" s="15">
        <v>0</v>
      </c>
    </row>
    <row r="513" spans="1:6" x14ac:dyDescent="0.35">
      <c r="A513" s="21" t="s">
        <v>356</v>
      </c>
      <c r="B513" s="22" t="s">
        <v>377</v>
      </c>
      <c r="C513" s="15">
        <v>528.99031200000002</v>
      </c>
      <c r="D513" s="15">
        <v>528.99031200000002</v>
      </c>
      <c r="E513" s="15">
        <v>0</v>
      </c>
      <c r="F513" s="15">
        <v>0</v>
      </c>
    </row>
    <row r="514" spans="1:6" x14ac:dyDescent="0.35">
      <c r="A514" s="21" t="s">
        <v>709</v>
      </c>
      <c r="B514" s="22" t="s">
        <v>146</v>
      </c>
      <c r="C514" s="15">
        <v>29467.212092000002</v>
      </c>
      <c r="D514" s="15">
        <v>11565.041841999999</v>
      </c>
      <c r="E514" s="15">
        <v>12025.693389999999</v>
      </c>
      <c r="F514" s="15">
        <v>5876.4768599999998</v>
      </c>
    </row>
    <row r="515" spans="1:6" x14ac:dyDescent="0.35">
      <c r="A515" s="21" t="s">
        <v>709</v>
      </c>
      <c r="B515" s="22" t="s">
        <v>417</v>
      </c>
      <c r="C515" s="15">
        <v>24767.17555</v>
      </c>
      <c r="D515" s="15">
        <v>13203.50309</v>
      </c>
      <c r="E515" s="15">
        <v>11563.67246</v>
      </c>
      <c r="F515" s="15">
        <v>0</v>
      </c>
    </row>
    <row r="516" spans="1:6" x14ac:dyDescent="0.35">
      <c r="A516" s="21" t="s">
        <v>709</v>
      </c>
      <c r="B516" s="22" t="s">
        <v>128</v>
      </c>
      <c r="C516" s="15">
        <v>9359.2539999999972</v>
      </c>
      <c r="D516" s="15">
        <v>3095.1765</v>
      </c>
      <c r="E516" s="15">
        <v>6264.0774999999994</v>
      </c>
      <c r="F516" s="15">
        <v>0</v>
      </c>
    </row>
    <row r="517" spans="1:6" x14ac:dyDescent="0.35">
      <c r="A517" s="21" t="s">
        <v>709</v>
      </c>
      <c r="B517" s="22" t="s">
        <v>933</v>
      </c>
      <c r="C517" s="15">
        <v>58623.977210000005</v>
      </c>
      <c r="D517" s="15">
        <v>25527.441570000006</v>
      </c>
      <c r="E517" s="15">
        <v>28130.164400000001</v>
      </c>
      <c r="F517" s="15">
        <v>4966.3712400000004</v>
      </c>
    </row>
    <row r="518" spans="1:6" x14ac:dyDescent="0.35">
      <c r="A518" s="21" t="s">
        <v>709</v>
      </c>
      <c r="B518" s="22" t="s">
        <v>934</v>
      </c>
      <c r="C518" s="15">
        <v>35051.624815999996</v>
      </c>
      <c r="D518" s="15">
        <v>11501.620155999999</v>
      </c>
      <c r="E518" s="15">
        <v>23550.004659999995</v>
      </c>
      <c r="F518" s="15">
        <v>0</v>
      </c>
    </row>
    <row r="519" spans="1:6" x14ac:dyDescent="0.35">
      <c r="A519" s="21" t="s">
        <v>378</v>
      </c>
      <c r="B519" s="22" t="s">
        <v>379</v>
      </c>
      <c r="C519" s="15">
        <v>37052.494055000003</v>
      </c>
      <c r="D519" s="15">
        <v>2760.9235399999993</v>
      </c>
      <c r="E519" s="15">
        <v>4018.0249999999996</v>
      </c>
      <c r="F519" s="15">
        <v>30273.545514999998</v>
      </c>
    </row>
    <row r="520" spans="1:6" x14ac:dyDescent="0.35">
      <c r="A520" s="21" t="s">
        <v>378</v>
      </c>
      <c r="B520" s="22" t="s">
        <v>380</v>
      </c>
      <c r="C520" s="15">
        <v>62442.060291000002</v>
      </c>
      <c r="D520" s="15">
        <v>10344.405165999999</v>
      </c>
      <c r="E520" s="15">
        <v>16280.586599999999</v>
      </c>
      <c r="F520" s="15">
        <v>35817.068524999995</v>
      </c>
    </row>
    <row r="521" spans="1:6" x14ac:dyDescent="0.35">
      <c r="A521" s="21" t="s">
        <v>378</v>
      </c>
      <c r="B521" s="22" t="s">
        <v>381</v>
      </c>
      <c r="C521" s="15">
        <v>207.84639999999999</v>
      </c>
      <c r="D521" s="15">
        <v>207.84639999999999</v>
      </c>
      <c r="E521" s="15">
        <v>0</v>
      </c>
      <c r="F521" s="15">
        <v>0</v>
      </c>
    </row>
    <row r="522" spans="1:6" x14ac:dyDescent="0.35">
      <c r="A522" s="21" t="s">
        <v>378</v>
      </c>
      <c r="B522" s="22" t="s">
        <v>382</v>
      </c>
      <c r="C522" s="15">
        <v>84504.734924000004</v>
      </c>
      <c r="D522" s="15">
        <v>1139.6891000000001</v>
      </c>
      <c r="E522" s="15">
        <v>34415.280499999993</v>
      </c>
      <c r="F522" s="15">
        <v>48949.765323999993</v>
      </c>
    </row>
    <row r="523" spans="1:6" x14ac:dyDescent="0.35">
      <c r="A523" s="21" t="s">
        <v>378</v>
      </c>
      <c r="B523" s="22" t="s">
        <v>383</v>
      </c>
      <c r="C523" s="15">
        <v>55497.065819999996</v>
      </c>
      <c r="D523" s="15">
        <v>3810.5239999999994</v>
      </c>
      <c r="E523" s="15">
        <v>17242.760499999997</v>
      </c>
      <c r="F523" s="15">
        <v>34443.781320000002</v>
      </c>
    </row>
    <row r="524" spans="1:6" x14ac:dyDescent="0.35">
      <c r="A524" s="21" t="s">
        <v>378</v>
      </c>
      <c r="B524" s="22" t="s">
        <v>384</v>
      </c>
      <c r="C524" s="15">
        <v>33421.540379499995</v>
      </c>
      <c r="D524" s="15">
        <v>649.34932350000008</v>
      </c>
      <c r="E524" s="15">
        <v>17890.767</v>
      </c>
      <c r="F524" s="15">
        <v>14881.424056</v>
      </c>
    </row>
    <row r="525" spans="1:6" x14ac:dyDescent="0.35">
      <c r="A525" s="21" t="s">
        <v>378</v>
      </c>
      <c r="B525" s="22" t="s">
        <v>385</v>
      </c>
      <c r="C525" s="15">
        <v>49817.370195999989</v>
      </c>
      <c r="D525" s="15">
        <v>3566.1973759999992</v>
      </c>
      <c r="E525" s="15">
        <v>32463.505499999999</v>
      </c>
      <c r="F525" s="15">
        <v>13787.66732</v>
      </c>
    </row>
    <row r="526" spans="1:6" ht="29" x14ac:dyDescent="0.35">
      <c r="A526" s="21" t="s">
        <v>378</v>
      </c>
      <c r="B526" s="22" t="s">
        <v>935</v>
      </c>
      <c r="C526" s="15">
        <v>18289.097190999993</v>
      </c>
      <c r="D526" s="15">
        <v>1293.8511999999998</v>
      </c>
      <c r="E526" s="15">
        <v>2805.0250000000001</v>
      </c>
      <c r="F526" s="15">
        <v>14190.220990999998</v>
      </c>
    </row>
    <row r="527" spans="1:6" x14ac:dyDescent="0.35">
      <c r="A527" s="21" t="s">
        <v>378</v>
      </c>
      <c r="B527" s="22" t="s">
        <v>386</v>
      </c>
      <c r="C527" s="15">
        <v>8510.1125360000005</v>
      </c>
      <c r="D527" s="15">
        <v>1143.8063559999998</v>
      </c>
      <c r="E527" s="15">
        <v>0</v>
      </c>
      <c r="F527" s="15">
        <v>7366.3061799999996</v>
      </c>
    </row>
    <row r="528" spans="1:6" x14ac:dyDescent="0.35">
      <c r="A528" s="21" t="s">
        <v>378</v>
      </c>
      <c r="B528" s="22" t="s">
        <v>936</v>
      </c>
      <c r="C528" s="15">
        <v>26768.355390000004</v>
      </c>
      <c r="D528" s="15">
        <v>2062.2747060000002</v>
      </c>
      <c r="E528" s="15">
        <v>5828.1009999999997</v>
      </c>
      <c r="F528" s="15">
        <v>18877.979684000002</v>
      </c>
    </row>
    <row r="529" spans="1:6" x14ac:dyDescent="0.35">
      <c r="A529" s="21" t="s">
        <v>378</v>
      </c>
      <c r="B529" s="22" t="s">
        <v>741</v>
      </c>
      <c r="C529" s="15">
        <v>78265.079042500001</v>
      </c>
      <c r="D529" s="15">
        <v>2888.7985145000002</v>
      </c>
      <c r="E529" s="15">
        <v>22497.358999999997</v>
      </c>
      <c r="F529" s="15">
        <v>52878.921528000006</v>
      </c>
    </row>
    <row r="530" spans="1:6" x14ac:dyDescent="0.35">
      <c r="A530" s="21" t="s">
        <v>378</v>
      </c>
      <c r="B530" s="22" t="s">
        <v>387</v>
      </c>
      <c r="C530" s="15">
        <v>154793.24132799995</v>
      </c>
      <c r="D530" s="15">
        <v>7737.0151020000003</v>
      </c>
      <c r="E530" s="15">
        <v>72563.80988999999</v>
      </c>
      <c r="F530" s="15">
        <v>74492.41633599998</v>
      </c>
    </row>
    <row r="531" spans="1:6" x14ac:dyDescent="0.35">
      <c r="A531" s="21" t="s">
        <v>388</v>
      </c>
      <c r="B531" s="22" t="s">
        <v>787</v>
      </c>
      <c r="C531" s="15">
        <v>39645.16851399999</v>
      </c>
      <c r="D531" s="15">
        <v>4672.5300740000002</v>
      </c>
      <c r="E531" s="15">
        <v>34972.638439999995</v>
      </c>
      <c r="F531" s="15">
        <v>0</v>
      </c>
    </row>
    <row r="532" spans="1:6" x14ac:dyDescent="0.35">
      <c r="A532" s="21" t="s">
        <v>388</v>
      </c>
      <c r="B532" s="22" t="s">
        <v>389</v>
      </c>
      <c r="C532" s="15">
        <v>82764.316790000012</v>
      </c>
      <c r="D532" s="15">
        <v>15856.67985</v>
      </c>
      <c r="E532" s="15">
        <v>64854.68894</v>
      </c>
      <c r="F532" s="15">
        <v>2052.9480000000003</v>
      </c>
    </row>
    <row r="533" spans="1:6" x14ac:dyDescent="0.35">
      <c r="A533" s="21" t="s">
        <v>388</v>
      </c>
      <c r="B533" s="22" t="s">
        <v>390</v>
      </c>
      <c r="C533" s="15">
        <v>77899.219976000008</v>
      </c>
      <c r="D533" s="15">
        <v>9796.4990159999998</v>
      </c>
      <c r="E533" s="15">
        <v>66336.480960000001</v>
      </c>
      <c r="F533" s="15">
        <v>1766.24</v>
      </c>
    </row>
    <row r="534" spans="1:6" x14ac:dyDescent="0.35">
      <c r="A534" s="21" t="s">
        <v>388</v>
      </c>
      <c r="B534" s="22" t="s">
        <v>788</v>
      </c>
      <c r="C534" s="15">
        <v>1368.9899999999998</v>
      </c>
      <c r="D534" s="15">
        <v>0</v>
      </c>
      <c r="E534" s="15">
        <v>1368.9899999999998</v>
      </c>
      <c r="F534" s="15">
        <v>0</v>
      </c>
    </row>
    <row r="535" spans="1:6" x14ac:dyDescent="0.35">
      <c r="A535" s="21" t="s">
        <v>388</v>
      </c>
      <c r="B535" s="22" t="s">
        <v>391</v>
      </c>
      <c r="C535" s="15">
        <v>286689.68572000018</v>
      </c>
      <c r="D535" s="15">
        <v>17958.836594</v>
      </c>
      <c r="E535" s="15">
        <v>216437.69527</v>
      </c>
      <c r="F535" s="15">
        <v>52293.153856000004</v>
      </c>
    </row>
    <row r="536" spans="1:6" ht="29" x14ac:dyDescent="0.35">
      <c r="A536" s="21" t="s">
        <v>388</v>
      </c>
      <c r="B536" s="22" t="s">
        <v>392</v>
      </c>
      <c r="C536" s="15">
        <v>87502.75333599998</v>
      </c>
      <c r="D536" s="15">
        <v>5810.1485760000014</v>
      </c>
      <c r="E536" s="15">
        <v>64949.34274</v>
      </c>
      <c r="F536" s="15">
        <v>16743.262019999998</v>
      </c>
    </row>
    <row r="537" spans="1:6" x14ac:dyDescent="0.35">
      <c r="A537" s="21" t="s">
        <v>388</v>
      </c>
      <c r="B537" s="22" t="s">
        <v>393</v>
      </c>
      <c r="C537" s="15">
        <v>151125.27058000001</v>
      </c>
      <c r="D537" s="15">
        <v>65273.585209999983</v>
      </c>
      <c r="E537" s="15">
        <v>47024.276209999996</v>
      </c>
      <c r="F537" s="15">
        <v>38827.409160000003</v>
      </c>
    </row>
    <row r="538" spans="1:6" x14ac:dyDescent="0.35">
      <c r="A538" s="21" t="s">
        <v>388</v>
      </c>
      <c r="B538" s="22" t="s">
        <v>394</v>
      </c>
      <c r="C538" s="15">
        <v>60844.448403999988</v>
      </c>
      <c r="D538" s="15">
        <v>9047.2450940000017</v>
      </c>
      <c r="E538" s="15">
        <v>42315.548110000003</v>
      </c>
      <c r="F538" s="15">
        <v>9481.6552000000011</v>
      </c>
    </row>
    <row r="539" spans="1:6" x14ac:dyDescent="0.35">
      <c r="A539" s="21" t="s">
        <v>388</v>
      </c>
      <c r="B539" s="22" t="s">
        <v>395</v>
      </c>
      <c r="C539" s="15">
        <v>156968.07579599999</v>
      </c>
      <c r="D539" s="15">
        <v>16334.963399999995</v>
      </c>
      <c r="E539" s="15">
        <v>63907.537700000001</v>
      </c>
      <c r="F539" s="15">
        <v>76725.574695999996</v>
      </c>
    </row>
    <row r="540" spans="1:6" x14ac:dyDescent="0.35">
      <c r="A540" s="21" t="s">
        <v>388</v>
      </c>
      <c r="B540" s="22" t="s">
        <v>396</v>
      </c>
      <c r="C540" s="15">
        <v>26433.626199999999</v>
      </c>
      <c r="D540" s="15">
        <v>1950.1439999999998</v>
      </c>
      <c r="E540" s="15">
        <v>16510.1702</v>
      </c>
      <c r="F540" s="15">
        <v>7973.3119999999999</v>
      </c>
    </row>
    <row r="541" spans="1:6" x14ac:dyDescent="0.35">
      <c r="A541" s="21" t="s">
        <v>388</v>
      </c>
      <c r="B541" s="22" t="s">
        <v>397</v>
      </c>
      <c r="C541" s="15">
        <v>15602.29</v>
      </c>
      <c r="D541" s="15">
        <v>0</v>
      </c>
      <c r="E541" s="15">
        <v>15602.29</v>
      </c>
      <c r="F541" s="15">
        <v>0</v>
      </c>
    </row>
    <row r="542" spans="1:6" x14ac:dyDescent="0.35">
      <c r="A542" s="21" t="s">
        <v>388</v>
      </c>
      <c r="B542" s="22" t="s">
        <v>398</v>
      </c>
      <c r="C542" s="15">
        <v>89281.114892000012</v>
      </c>
      <c r="D542" s="15">
        <v>10450.084728</v>
      </c>
      <c r="E542" s="15">
        <v>53994.03818000001</v>
      </c>
      <c r="F542" s="15">
        <v>24836.991984</v>
      </c>
    </row>
    <row r="543" spans="1:6" x14ac:dyDescent="0.35">
      <c r="A543" s="21" t="s">
        <v>388</v>
      </c>
      <c r="B543" s="22" t="s">
        <v>789</v>
      </c>
      <c r="C543" s="15">
        <v>119567.41977200001</v>
      </c>
      <c r="D543" s="15">
        <v>10280.267216</v>
      </c>
      <c r="E543" s="15">
        <v>63930.955499999996</v>
      </c>
      <c r="F543" s="15">
        <v>45356.197055999997</v>
      </c>
    </row>
    <row r="544" spans="1:6" x14ac:dyDescent="0.35">
      <c r="A544" s="21" t="s">
        <v>388</v>
      </c>
      <c r="B544" s="22" t="s">
        <v>399</v>
      </c>
      <c r="C544" s="15">
        <v>64111.046015999993</v>
      </c>
      <c r="D544" s="15">
        <v>5972.1977759999991</v>
      </c>
      <c r="E544" s="15">
        <v>40084.768239999998</v>
      </c>
      <c r="F544" s="15">
        <v>18054.080000000002</v>
      </c>
    </row>
    <row r="545" spans="1:6" x14ac:dyDescent="0.35">
      <c r="A545" s="21" t="s">
        <v>388</v>
      </c>
      <c r="B545" s="22" t="s">
        <v>400</v>
      </c>
      <c r="C545" s="15">
        <v>88065.563599999994</v>
      </c>
      <c r="D545" s="15">
        <v>3531.36</v>
      </c>
      <c r="E545" s="15">
        <v>74338.384799999985</v>
      </c>
      <c r="F545" s="15">
        <v>10195.818800000001</v>
      </c>
    </row>
    <row r="546" spans="1:6" x14ac:dyDescent="0.35">
      <c r="A546" s="21" t="s">
        <v>388</v>
      </c>
      <c r="B546" s="22" t="s">
        <v>401</v>
      </c>
      <c r="C546" s="15">
        <v>9752.4321</v>
      </c>
      <c r="D546" s="15">
        <v>0</v>
      </c>
      <c r="E546" s="15">
        <v>9752.4321</v>
      </c>
      <c r="F546" s="15">
        <v>0</v>
      </c>
    </row>
    <row r="547" spans="1:6" x14ac:dyDescent="0.35">
      <c r="A547" s="21" t="s">
        <v>388</v>
      </c>
      <c r="B547" s="22" t="s">
        <v>790</v>
      </c>
      <c r="C547" s="15">
        <v>53271.931329999999</v>
      </c>
      <c r="D547" s="15">
        <v>8848.0692499999986</v>
      </c>
      <c r="E547" s="15">
        <v>30810.614079999999</v>
      </c>
      <c r="F547" s="15">
        <v>13613.248</v>
      </c>
    </row>
    <row r="548" spans="1:6" x14ac:dyDescent="0.35">
      <c r="A548" s="21" t="s">
        <v>388</v>
      </c>
      <c r="B548" s="22" t="s">
        <v>402</v>
      </c>
      <c r="C548" s="15">
        <v>164160.95672799996</v>
      </c>
      <c r="D548" s="15">
        <v>35429.695700000004</v>
      </c>
      <c r="E548" s="15">
        <v>101419.33897999999</v>
      </c>
      <c r="F548" s="15">
        <v>27311.922048</v>
      </c>
    </row>
    <row r="549" spans="1:6" x14ac:dyDescent="0.35">
      <c r="A549" s="21" t="s">
        <v>388</v>
      </c>
      <c r="B549" s="22" t="s">
        <v>403</v>
      </c>
      <c r="C549" s="15">
        <v>183654.96481999996</v>
      </c>
      <c r="D549" s="15">
        <v>14165.94405</v>
      </c>
      <c r="E549" s="15">
        <v>140529.34823</v>
      </c>
      <c r="F549" s="15">
        <v>28959.672540000003</v>
      </c>
    </row>
    <row r="550" spans="1:6" x14ac:dyDescent="0.35">
      <c r="A550" s="21" t="s">
        <v>388</v>
      </c>
      <c r="B550" s="22" t="s">
        <v>404</v>
      </c>
      <c r="C550" s="15">
        <v>72470.892846000002</v>
      </c>
      <c r="D550" s="15">
        <v>5256.6761960000003</v>
      </c>
      <c r="E550" s="15">
        <v>58675.585850000003</v>
      </c>
      <c r="F550" s="15">
        <v>8538.630799999999</v>
      </c>
    </row>
    <row r="551" spans="1:6" x14ac:dyDescent="0.35">
      <c r="A551" s="21" t="s">
        <v>388</v>
      </c>
      <c r="B551" s="22" t="s">
        <v>405</v>
      </c>
      <c r="C551" s="15">
        <v>59968.226309999976</v>
      </c>
      <c r="D551" s="15">
        <v>14903.120400000002</v>
      </c>
      <c r="E551" s="15">
        <v>45065.105909999991</v>
      </c>
      <c r="F551" s="15">
        <v>0</v>
      </c>
    </row>
    <row r="552" spans="1:6" x14ac:dyDescent="0.35">
      <c r="A552" s="21" t="s">
        <v>388</v>
      </c>
      <c r="B552" s="22" t="s">
        <v>406</v>
      </c>
      <c r="C552" s="15">
        <v>70695.182159999982</v>
      </c>
      <c r="D552" s="15">
        <v>617.57181000000003</v>
      </c>
      <c r="E552" s="15">
        <v>66898.378349999984</v>
      </c>
      <c r="F552" s="15">
        <v>3179.232</v>
      </c>
    </row>
    <row r="553" spans="1:6" x14ac:dyDescent="0.35">
      <c r="A553" s="21" t="s">
        <v>388</v>
      </c>
      <c r="B553" s="22" t="s">
        <v>407</v>
      </c>
      <c r="C553" s="15">
        <v>95777.596623999983</v>
      </c>
      <c r="D553" s="15">
        <v>7484.0463519999994</v>
      </c>
      <c r="E553" s="15">
        <v>64873.462579999999</v>
      </c>
      <c r="F553" s="15">
        <v>23420.087692000001</v>
      </c>
    </row>
    <row r="554" spans="1:6" x14ac:dyDescent="0.35">
      <c r="A554" s="21" t="s">
        <v>388</v>
      </c>
      <c r="B554" s="22" t="s">
        <v>791</v>
      </c>
      <c r="C554" s="15">
        <v>50135.470731999987</v>
      </c>
      <c r="D554" s="15">
        <v>11607.474501999999</v>
      </c>
      <c r="E554" s="15">
        <v>30009.673029999994</v>
      </c>
      <c r="F554" s="15">
        <v>8518.3232000000007</v>
      </c>
    </row>
    <row r="555" spans="1:6" x14ac:dyDescent="0.35">
      <c r="A555" s="21" t="s">
        <v>388</v>
      </c>
      <c r="B555" s="22" t="s">
        <v>792</v>
      </c>
      <c r="C555" s="15">
        <v>106423.86299000004</v>
      </c>
      <c r="D555" s="15">
        <v>32286.75369999999</v>
      </c>
      <c r="E555" s="15">
        <v>64057.036490000006</v>
      </c>
      <c r="F555" s="15">
        <v>10080.072800000002</v>
      </c>
    </row>
    <row r="556" spans="1:6" x14ac:dyDescent="0.35">
      <c r="A556" s="21" t="s">
        <v>388</v>
      </c>
      <c r="B556" s="22" t="s">
        <v>408</v>
      </c>
      <c r="C556" s="15">
        <v>4234</v>
      </c>
      <c r="D556" s="15">
        <v>0</v>
      </c>
      <c r="E556" s="15">
        <v>4234</v>
      </c>
      <c r="F556" s="15">
        <v>0</v>
      </c>
    </row>
    <row r="557" spans="1:6" x14ac:dyDescent="0.35">
      <c r="A557" s="21" t="s">
        <v>388</v>
      </c>
      <c r="B557" s="22" t="s">
        <v>409</v>
      </c>
      <c r="C557" s="15">
        <v>29509.419099999999</v>
      </c>
      <c r="D557" s="15">
        <v>110.65759999999999</v>
      </c>
      <c r="E557" s="15">
        <v>7514.7695000000003</v>
      </c>
      <c r="F557" s="15">
        <v>21883.992000000002</v>
      </c>
    </row>
    <row r="558" spans="1:6" ht="29" x14ac:dyDescent="0.35">
      <c r="A558" s="21" t="s">
        <v>388</v>
      </c>
      <c r="B558" s="22" t="s">
        <v>410</v>
      </c>
      <c r="C558" s="15">
        <v>161942.53140200002</v>
      </c>
      <c r="D558" s="15">
        <v>86040.012100000007</v>
      </c>
      <c r="E558" s="15">
        <v>51979.063429999995</v>
      </c>
      <c r="F558" s="15">
        <v>23923.455871999999</v>
      </c>
    </row>
    <row r="559" spans="1:6" x14ac:dyDescent="0.35">
      <c r="A559" s="21" t="s">
        <v>388</v>
      </c>
      <c r="B559" s="22" t="s">
        <v>411</v>
      </c>
      <c r="C559" s="15">
        <v>59620.073532000009</v>
      </c>
      <c r="D559" s="15">
        <v>4303.3951719999995</v>
      </c>
      <c r="E559" s="15">
        <v>36927.321159999992</v>
      </c>
      <c r="F559" s="15">
        <v>18389.357199999999</v>
      </c>
    </row>
    <row r="560" spans="1:6" x14ac:dyDescent="0.35">
      <c r="A560" s="21" t="s">
        <v>388</v>
      </c>
      <c r="B560" s="22" t="s">
        <v>793</v>
      </c>
      <c r="C560" s="15">
        <v>94922.338600000017</v>
      </c>
      <c r="D560" s="15">
        <v>8412.1878799999995</v>
      </c>
      <c r="E560" s="15">
        <v>47955.361679999995</v>
      </c>
      <c r="F560" s="15">
        <v>38554.789039999996</v>
      </c>
    </row>
    <row r="561" spans="1:6" x14ac:dyDescent="0.35">
      <c r="A561" s="21" t="s">
        <v>412</v>
      </c>
      <c r="B561" s="22" t="s">
        <v>413</v>
      </c>
      <c r="C561" s="15">
        <v>3017.1898265000004</v>
      </c>
      <c r="D561" s="15">
        <v>2065.8443265000001</v>
      </c>
      <c r="E561" s="15">
        <v>951.34550000000002</v>
      </c>
      <c r="F561" s="15">
        <v>0</v>
      </c>
    </row>
    <row r="562" spans="1:6" x14ac:dyDescent="0.35">
      <c r="A562" s="21" t="s">
        <v>412</v>
      </c>
      <c r="B562" s="22" t="s">
        <v>794</v>
      </c>
      <c r="C562" s="15">
        <v>25797.898197999995</v>
      </c>
      <c r="D562" s="15">
        <v>12993.898929999999</v>
      </c>
      <c r="E562" s="15">
        <v>8729.8174999999992</v>
      </c>
      <c r="F562" s="15">
        <v>4074.1817679999995</v>
      </c>
    </row>
    <row r="563" spans="1:6" x14ac:dyDescent="0.35">
      <c r="A563" s="21" t="s">
        <v>412</v>
      </c>
      <c r="B563" s="22" t="s">
        <v>414</v>
      </c>
      <c r="C563" s="15">
        <v>13036.692035999997</v>
      </c>
      <c r="D563" s="15">
        <v>7443.4011860000001</v>
      </c>
      <c r="E563" s="15">
        <v>5593.2908499999994</v>
      </c>
      <c r="F563" s="15">
        <v>0</v>
      </c>
    </row>
    <row r="564" spans="1:6" x14ac:dyDescent="0.35">
      <c r="A564" s="21" t="s">
        <v>412</v>
      </c>
      <c r="B564" s="22" t="s">
        <v>415</v>
      </c>
      <c r="C564" s="15">
        <v>30467.593419999997</v>
      </c>
      <c r="D564" s="15">
        <v>7563.2832199999993</v>
      </c>
      <c r="E564" s="15">
        <v>22876.811199999996</v>
      </c>
      <c r="F564" s="15">
        <v>27.499000000000002</v>
      </c>
    </row>
    <row r="565" spans="1:6" x14ac:dyDescent="0.35">
      <c r="A565" s="21" t="s">
        <v>412</v>
      </c>
      <c r="B565" s="22" t="s">
        <v>416</v>
      </c>
      <c r="C565" s="15">
        <v>16595.940886000004</v>
      </c>
      <c r="D565" s="15">
        <v>9220.6202859999976</v>
      </c>
      <c r="E565" s="15">
        <v>5909.0956000000006</v>
      </c>
      <c r="F565" s="15">
        <v>1466.2250000000001</v>
      </c>
    </row>
    <row r="566" spans="1:6" x14ac:dyDescent="0.35">
      <c r="A566" s="21" t="s">
        <v>412</v>
      </c>
      <c r="B566" s="22" t="s">
        <v>418</v>
      </c>
      <c r="C566" s="15">
        <v>5491.5344959999993</v>
      </c>
      <c r="D566" s="15">
        <v>106.70369599999998</v>
      </c>
      <c r="E566" s="15">
        <v>5379.3310000000001</v>
      </c>
      <c r="F566" s="15">
        <v>5.4997999999999996</v>
      </c>
    </row>
    <row r="567" spans="1:6" x14ac:dyDescent="0.35">
      <c r="A567" s="21" t="s">
        <v>412</v>
      </c>
      <c r="B567" s="22" t="s">
        <v>419</v>
      </c>
      <c r="C567" s="15">
        <v>167672.25168599997</v>
      </c>
      <c r="D567" s="15">
        <v>60020.044286000004</v>
      </c>
      <c r="E567" s="15">
        <v>103816.94339999995</v>
      </c>
      <c r="F567" s="15">
        <v>3835.2640000000001</v>
      </c>
    </row>
    <row r="568" spans="1:6" x14ac:dyDescent="0.35">
      <c r="A568" s="21" t="s">
        <v>412</v>
      </c>
      <c r="B568" s="22" t="s">
        <v>420</v>
      </c>
      <c r="C568" s="15">
        <v>59345.850504800001</v>
      </c>
      <c r="D568" s="15">
        <v>17157.146639999995</v>
      </c>
      <c r="E568" s="15">
        <v>41029.725339999997</v>
      </c>
      <c r="F568" s="15">
        <v>1158.9785248000001</v>
      </c>
    </row>
    <row r="569" spans="1:6" x14ac:dyDescent="0.35">
      <c r="A569" s="21" t="s">
        <v>412</v>
      </c>
      <c r="B569" s="22" t="s">
        <v>421</v>
      </c>
      <c r="C569" s="15">
        <v>228449.91766400001</v>
      </c>
      <c r="D569" s="15">
        <v>89719.905749999991</v>
      </c>
      <c r="E569" s="15">
        <v>136113.45081000001</v>
      </c>
      <c r="F569" s="15">
        <v>2616.5611039999999</v>
      </c>
    </row>
    <row r="570" spans="1:6" x14ac:dyDescent="0.35">
      <c r="A570" s="21" t="s">
        <v>412</v>
      </c>
      <c r="B570" s="22" t="s">
        <v>937</v>
      </c>
      <c r="C570" s="15">
        <v>35193.811938000006</v>
      </c>
      <c r="D570" s="15">
        <v>28528.605577999999</v>
      </c>
      <c r="E570" s="15">
        <v>6665.2063599999983</v>
      </c>
      <c r="F570" s="15">
        <v>0</v>
      </c>
    </row>
    <row r="571" spans="1:6" x14ac:dyDescent="0.35">
      <c r="A571" s="21" t="s">
        <v>412</v>
      </c>
      <c r="B571" s="22" t="s">
        <v>422</v>
      </c>
      <c r="C571" s="15">
        <v>45732.660820000005</v>
      </c>
      <c r="D571" s="15">
        <v>17086.457599999998</v>
      </c>
      <c r="E571" s="15">
        <v>28646.203220000003</v>
      </c>
      <c r="F571" s="15">
        <v>0</v>
      </c>
    </row>
    <row r="572" spans="1:6" x14ac:dyDescent="0.35">
      <c r="A572" s="21" t="s">
        <v>412</v>
      </c>
      <c r="B572" s="22" t="s">
        <v>423</v>
      </c>
      <c r="C572" s="15">
        <v>91212.482711999997</v>
      </c>
      <c r="D572" s="15">
        <v>32672.597391999996</v>
      </c>
      <c r="E572" s="15">
        <v>58526.411240000009</v>
      </c>
      <c r="F572" s="15">
        <v>13.474080000000001</v>
      </c>
    </row>
    <row r="573" spans="1:6" x14ac:dyDescent="0.35">
      <c r="A573" s="21" t="s">
        <v>412</v>
      </c>
      <c r="B573" s="22" t="s">
        <v>424</v>
      </c>
      <c r="C573" s="15">
        <v>50143.017189999999</v>
      </c>
      <c r="D573" s="15">
        <v>12251.547550000001</v>
      </c>
      <c r="E573" s="15">
        <v>32340.429639999995</v>
      </c>
      <c r="F573" s="15">
        <v>5551.04</v>
      </c>
    </row>
    <row r="574" spans="1:6" ht="29" x14ac:dyDescent="0.35">
      <c r="A574" s="21" t="s">
        <v>412</v>
      </c>
      <c r="B574" s="22" t="s">
        <v>795</v>
      </c>
      <c r="C574" s="15">
        <v>132159.18328199998</v>
      </c>
      <c r="D574" s="15">
        <v>23962.410782000006</v>
      </c>
      <c r="E574" s="15">
        <v>108196.77249999999</v>
      </c>
      <c r="F574" s="15">
        <v>0</v>
      </c>
    </row>
    <row r="575" spans="1:6" x14ac:dyDescent="0.35">
      <c r="A575" s="21" t="s">
        <v>412</v>
      </c>
      <c r="B575" s="22" t="s">
        <v>425</v>
      </c>
      <c r="C575" s="16"/>
      <c r="D575" s="16"/>
      <c r="E575" s="16"/>
      <c r="F575" s="16"/>
    </row>
    <row r="576" spans="1:6" x14ac:dyDescent="0.35">
      <c r="A576" s="21" t="s">
        <v>412</v>
      </c>
      <c r="B576" s="22" t="s">
        <v>426</v>
      </c>
      <c r="C576" s="15">
        <v>34044.348790000004</v>
      </c>
      <c r="D576" s="15">
        <v>16335.864319999995</v>
      </c>
      <c r="E576" s="15">
        <v>17708.484470000003</v>
      </c>
      <c r="F576" s="15">
        <v>0</v>
      </c>
    </row>
    <row r="577" spans="1:6" x14ac:dyDescent="0.35">
      <c r="A577" s="21" t="s">
        <v>412</v>
      </c>
      <c r="B577" s="22" t="s">
        <v>427</v>
      </c>
      <c r="C577" s="15">
        <v>61340.690331999991</v>
      </c>
      <c r="D577" s="15">
        <v>22744.298511999994</v>
      </c>
      <c r="E577" s="15">
        <v>38596.39181999999</v>
      </c>
      <c r="F577" s="15">
        <v>0</v>
      </c>
    </row>
    <row r="578" spans="1:6" x14ac:dyDescent="0.35">
      <c r="A578" s="21" t="s">
        <v>412</v>
      </c>
      <c r="B578" s="22" t="s">
        <v>938</v>
      </c>
      <c r="C578" s="15">
        <v>32806.9084067</v>
      </c>
      <c r="D578" s="15">
        <v>7366.8561066999982</v>
      </c>
      <c r="E578" s="15">
        <v>25440.052299999999</v>
      </c>
      <c r="F578" s="15">
        <v>0</v>
      </c>
    </row>
    <row r="579" spans="1:6" x14ac:dyDescent="0.35">
      <c r="A579" s="21" t="s">
        <v>412</v>
      </c>
      <c r="B579" s="22" t="s">
        <v>939</v>
      </c>
      <c r="C579" s="15">
        <v>118295.00444800002</v>
      </c>
      <c r="D579" s="15">
        <v>29136.591295999999</v>
      </c>
      <c r="E579" s="15">
        <v>89021.972099999999</v>
      </c>
      <c r="F579" s="15">
        <v>136.44105199999998</v>
      </c>
    </row>
    <row r="580" spans="1:6" x14ac:dyDescent="0.35">
      <c r="A580" s="21" t="s">
        <v>412</v>
      </c>
      <c r="B580" s="22" t="s">
        <v>428</v>
      </c>
      <c r="C580" s="15">
        <v>40548.961260000004</v>
      </c>
      <c r="D580" s="15">
        <v>20291.444229999997</v>
      </c>
      <c r="E580" s="15">
        <v>20257.517029999999</v>
      </c>
      <c r="F580" s="15">
        <v>0</v>
      </c>
    </row>
    <row r="581" spans="1:6" x14ac:dyDescent="0.35">
      <c r="A581" s="21" t="s">
        <v>412</v>
      </c>
      <c r="B581" s="22" t="s">
        <v>940</v>
      </c>
      <c r="C581" s="15">
        <v>37844.849710000002</v>
      </c>
      <c r="D581" s="15">
        <v>11082.938089999998</v>
      </c>
      <c r="E581" s="15">
        <v>24339.639620000002</v>
      </c>
      <c r="F581" s="15">
        <v>2422.2719999999999</v>
      </c>
    </row>
    <row r="582" spans="1:6" x14ac:dyDescent="0.35">
      <c r="A582" s="21" t="s">
        <v>412</v>
      </c>
      <c r="B582" s="22" t="s">
        <v>429</v>
      </c>
      <c r="C582" s="15">
        <v>1988.5611999999999</v>
      </c>
      <c r="D582" s="15">
        <v>1988.5611999999999</v>
      </c>
      <c r="E582" s="15">
        <v>0</v>
      </c>
      <c r="F582" s="15">
        <v>0</v>
      </c>
    </row>
    <row r="583" spans="1:6" x14ac:dyDescent="0.35">
      <c r="A583" s="21" t="s">
        <v>412</v>
      </c>
      <c r="B583" s="22" t="s">
        <v>430</v>
      </c>
      <c r="C583" s="15">
        <v>11826.429694699998</v>
      </c>
      <c r="D583" s="15">
        <v>8684.9677847000003</v>
      </c>
      <c r="E583" s="15">
        <v>3134.49</v>
      </c>
      <c r="F583" s="15">
        <v>6.9719100000000003</v>
      </c>
    </row>
    <row r="584" spans="1:6" ht="29" x14ac:dyDescent="0.35">
      <c r="A584" s="21" t="s">
        <v>412</v>
      </c>
      <c r="B584" s="22" t="s">
        <v>941</v>
      </c>
      <c r="C584" s="15">
        <v>17085.513685499995</v>
      </c>
      <c r="D584" s="15">
        <v>8894.6303255000003</v>
      </c>
      <c r="E584" s="15">
        <v>6676.9633599999997</v>
      </c>
      <c r="F584" s="15">
        <v>1513.92</v>
      </c>
    </row>
    <row r="585" spans="1:6" ht="29" x14ac:dyDescent="0.35">
      <c r="A585" s="21" t="s">
        <v>412</v>
      </c>
      <c r="B585" s="22" t="s">
        <v>431</v>
      </c>
      <c r="C585" s="15">
        <v>110322.27733000001</v>
      </c>
      <c r="D585" s="15">
        <v>32957.214390000001</v>
      </c>
      <c r="E585" s="15">
        <v>77365.062940000003</v>
      </c>
      <c r="F585" s="15">
        <v>0</v>
      </c>
    </row>
    <row r="586" spans="1:6" x14ac:dyDescent="0.35">
      <c r="A586" s="21" t="s">
        <v>412</v>
      </c>
      <c r="B586" s="22" t="s">
        <v>796</v>
      </c>
      <c r="C586" s="15">
        <v>43600.459393999976</v>
      </c>
      <c r="D586" s="15">
        <v>10668.458094</v>
      </c>
      <c r="E586" s="15">
        <v>32932.001299999996</v>
      </c>
      <c r="F586" s="15">
        <v>0</v>
      </c>
    </row>
    <row r="587" spans="1:6" ht="29" x14ac:dyDescent="0.35">
      <c r="A587" s="21" t="s">
        <v>412</v>
      </c>
      <c r="B587" s="22" t="s">
        <v>942</v>
      </c>
      <c r="C587" s="16"/>
      <c r="D587" s="16"/>
      <c r="E587" s="16"/>
      <c r="F587" s="16"/>
    </row>
    <row r="588" spans="1:6" x14ac:dyDescent="0.35">
      <c r="A588" s="21" t="s">
        <v>412</v>
      </c>
      <c r="B588" s="22" t="s">
        <v>943</v>
      </c>
      <c r="C588" s="15">
        <v>31154.243979999999</v>
      </c>
      <c r="D588" s="15">
        <v>22188.398879999997</v>
      </c>
      <c r="E588" s="15">
        <v>8965.8450999999986</v>
      </c>
      <c r="F588" s="15">
        <v>0</v>
      </c>
    </row>
    <row r="589" spans="1:6" x14ac:dyDescent="0.35">
      <c r="A589" s="21" t="s">
        <v>412</v>
      </c>
      <c r="B589" s="22" t="s">
        <v>944</v>
      </c>
      <c r="C589" s="15">
        <v>33773.914190000003</v>
      </c>
      <c r="D589" s="15">
        <v>3112.094669999999</v>
      </c>
      <c r="E589" s="15">
        <v>30634.852800000001</v>
      </c>
      <c r="F589" s="15">
        <v>26.966720000000002</v>
      </c>
    </row>
    <row r="590" spans="1:6" ht="29" x14ac:dyDescent="0.35">
      <c r="A590" s="21" t="s">
        <v>412</v>
      </c>
      <c r="B590" s="22" t="s">
        <v>797</v>
      </c>
      <c r="C590" s="15">
        <v>22596.055331999996</v>
      </c>
      <c r="D590" s="15">
        <v>13506.171731999999</v>
      </c>
      <c r="E590" s="15">
        <v>8625.6147999999994</v>
      </c>
      <c r="F590" s="15">
        <v>464.2688</v>
      </c>
    </row>
    <row r="591" spans="1:6" x14ac:dyDescent="0.35">
      <c r="A591" s="21" t="s">
        <v>412</v>
      </c>
      <c r="B591" s="22" t="s">
        <v>740</v>
      </c>
      <c r="C591" s="15">
        <v>27164.317394499991</v>
      </c>
      <c r="D591" s="15">
        <v>5658.8689455000022</v>
      </c>
      <c r="E591" s="15">
        <v>19886.524999999998</v>
      </c>
      <c r="F591" s="15">
        <v>1618.9234490000001</v>
      </c>
    </row>
    <row r="592" spans="1:6" x14ac:dyDescent="0.35">
      <c r="A592" s="21" t="s">
        <v>412</v>
      </c>
      <c r="B592" s="22" t="s">
        <v>432</v>
      </c>
      <c r="C592" s="15">
        <v>9080.3073365</v>
      </c>
      <c r="D592" s="15">
        <v>1464.8880365000005</v>
      </c>
      <c r="E592" s="15">
        <v>7615.4192999999996</v>
      </c>
      <c r="F592" s="15">
        <v>0</v>
      </c>
    </row>
    <row r="593" spans="1:6" ht="29" x14ac:dyDescent="0.35">
      <c r="A593" s="21" t="s">
        <v>412</v>
      </c>
      <c r="B593" s="22" t="s">
        <v>798</v>
      </c>
      <c r="C593" s="15">
        <v>19330.689230000004</v>
      </c>
      <c r="D593" s="15">
        <v>5143.8787999999995</v>
      </c>
      <c r="E593" s="15">
        <v>6299.2884000000004</v>
      </c>
      <c r="F593" s="15">
        <v>7887.5220300000001</v>
      </c>
    </row>
    <row r="594" spans="1:6" x14ac:dyDescent="0.35">
      <c r="A594" s="21" t="s">
        <v>412</v>
      </c>
      <c r="B594" s="22" t="s">
        <v>945</v>
      </c>
      <c r="C594" s="15">
        <v>9071.047145999999</v>
      </c>
      <c r="D594" s="15">
        <v>5163.4592620000003</v>
      </c>
      <c r="E594" s="15">
        <v>3563.0929699999997</v>
      </c>
      <c r="F594" s="15">
        <v>344.49491399999999</v>
      </c>
    </row>
    <row r="595" spans="1:6" ht="29" x14ac:dyDescent="0.35">
      <c r="A595" s="21" t="s">
        <v>412</v>
      </c>
      <c r="B595" s="22" t="s">
        <v>946</v>
      </c>
      <c r="C595" s="15">
        <v>35195.767595999998</v>
      </c>
      <c r="D595" s="15">
        <v>8805.0806360000006</v>
      </c>
      <c r="E595" s="15">
        <v>26390.686959999992</v>
      </c>
      <c r="F595" s="15">
        <v>0</v>
      </c>
    </row>
    <row r="596" spans="1:6" ht="29" x14ac:dyDescent="0.35">
      <c r="A596" s="21" t="s">
        <v>412</v>
      </c>
      <c r="B596" s="22" t="s">
        <v>947</v>
      </c>
      <c r="C596" s="15">
        <v>30651.272779999999</v>
      </c>
      <c r="D596" s="15">
        <v>9197.7721999999994</v>
      </c>
      <c r="E596" s="15">
        <v>21453.50058</v>
      </c>
      <c r="F596" s="15">
        <v>0</v>
      </c>
    </row>
    <row r="597" spans="1:6" ht="29" x14ac:dyDescent="0.35">
      <c r="A597" s="21" t="s">
        <v>412</v>
      </c>
      <c r="B597" s="22" t="s">
        <v>948</v>
      </c>
      <c r="C597" s="15">
        <v>32252.507092</v>
      </c>
      <c r="D597" s="15">
        <v>16336.867091999999</v>
      </c>
      <c r="E597" s="15">
        <v>15915.639999999998</v>
      </c>
      <c r="F597" s="15">
        <v>0</v>
      </c>
    </row>
    <row r="598" spans="1:6" x14ac:dyDescent="0.35">
      <c r="A598" s="21" t="s">
        <v>412</v>
      </c>
      <c r="B598" s="22" t="s">
        <v>433</v>
      </c>
      <c r="C598" s="15">
        <v>17360.478333500003</v>
      </c>
      <c r="D598" s="15">
        <v>4299.6991534999997</v>
      </c>
      <c r="E598" s="15">
        <v>13060.779180000001</v>
      </c>
      <c r="F598" s="15">
        <v>0</v>
      </c>
    </row>
    <row r="599" spans="1:6" x14ac:dyDescent="0.35">
      <c r="A599" s="21" t="s">
        <v>412</v>
      </c>
      <c r="B599" s="22" t="s">
        <v>434</v>
      </c>
      <c r="C599" s="15">
        <v>18479.194405999999</v>
      </c>
      <c r="D599" s="15">
        <v>10709.832505999997</v>
      </c>
      <c r="E599" s="15">
        <v>7404.2074999999995</v>
      </c>
      <c r="F599" s="15">
        <v>365.15440000000001</v>
      </c>
    </row>
    <row r="600" spans="1:6" x14ac:dyDescent="0.35">
      <c r="A600" s="21" t="s">
        <v>412</v>
      </c>
      <c r="B600" s="22" t="s">
        <v>435</v>
      </c>
      <c r="C600" s="15">
        <v>4383.8769300000004</v>
      </c>
      <c r="D600" s="15">
        <v>3537.0769299999997</v>
      </c>
      <c r="E600" s="15">
        <v>846.8</v>
      </c>
      <c r="F600" s="15">
        <v>0</v>
      </c>
    </row>
    <row r="601" spans="1:6" x14ac:dyDescent="0.35">
      <c r="A601" s="21" t="s">
        <v>412</v>
      </c>
      <c r="B601" s="22" t="s">
        <v>436</v>
      </c>
      <c r="C601" s="15">
        <v>52983.712306000001</v>
      </c>
      <c r="D601" s="15">
        <v>7571.4061119999997</v>
      </c>
      <c r="E601" s="15">
        <v>45283.170890000001</v>
      </c>
      <c r="F601" s="15">
        <v>129.13530399999999</v>
      </c>
    </row>
    <row r="602" spans="1:6" x14ac:dyDescent="0.35">
      <c r="A602" s="21" t="s">
        <v>412</v>
      </c>
      <c r="B602" s="22" t="s">
        <v>437</v>
      </c>
      <c r="C602" s="15">
        <v>67655.778362000012</v>
      </c>
      <c r="D602" s="15">
        <v>20786.180602</v>
      </c>
      <c r="E602" s="15">
        <v>42564.497759999984</v>
      </c>
      <c r="F602" s="15">
        <v>4305.1000000000004</v>
      </c>
    </row>
    <row r="603" spans="1:6" x14ac:dyDescent="0.35">
      <c r="A603" s="21" t="s">
        <v>412</v>
      </c>
      <c r="B603" s="22" t="s">
        <v>949</v>
      </c>
      <c r="C603" s="15">
        <v>23644.217492</v>
      </c>
      <c r="D603" s="15">
        <v>11121.870292</v>
      </c>
      <c r="E603" s="15">
        <v>12522.347199999998</v>
      </c>
      <c r="F603" s="15">
        <v>0</v>
      </c>
    </row>
    <row r="604" spans="1:6" x14ac:dyDescent="0.35">
      <c r="A604" s="21" t="s">
        <v>412</v>
      </c>
      <c r="B604" s="22" t="s">
        <v>438</v>
      </c>
      <c r="C604" s="15">
        <v>24918.467192000004</v>
      </c>
      <c r="D604" s="15">
        <v>15275.559692000004</v>
      </c>
      <c r="E604" s="15">
        <v>9642.9074999999993</v>
      </c>
      <c r="F604" s="15">
        <v>0</v>
      </c>
    </row>
    <row r="605" spans="1:6" x14ac:dyDescent="0.35">
      <c r="A605" s="21" t="s">
        <v>412</v>
      </c>
      <c r="B605" s="22" t="s">
        <v>439</v>
      </c>
      <c r="C605" s="15">
        <v>39453.627542000009</v>
      </c>
      <c r="D605" s="15">
        <v>4425.5032419999998</v>
      </c>
      <c r="E605" s="15">
        <v>32000.284299999999</v>
      </c>
      <c r="F605" s="15">
        <v>3027.84</v>
      </c>
    </row>
    <row r="606" spans="1:6" x14ac:dyDescent="0.35">
      <c r="A606" s="21" t="s">
        <v>412</v>
      </c>
      <c r="B606" s="22" t="s">
        <v>799</v>
      </c>
      <c r="C606" s="15">
        <v>31814.243705999994</v>
      </c>
      <c r="D606" s="15">
        <v>19083.456736</v>
      </c>
      <c r="E606" s="15">
        <v>12572.91777</v>
      </c>
      <c r="F606" s="15">
        <v>157.86920000000001</v>
      </c>
    </row>
    <row r="607" spans="1:6" x14ac:dyDescent="0.35">
      <c r="A607" s="21" t="s">
        <v>412</v>
      </c>
      <c r="B607" s="22" t="s">
        <v>440</v>
      </c>
      <c r="C607" s="15">
        <v>80159.080727999972</v>
      </c>
      <c r="D607" s="15">
        <v>28465.118147999998</v>
      </c>
      <c r="E607" s="15">
        <v>48114.099519999982</v>
      </c>
      <c r="F607" s="15">
        <v>3579.8630600000001</v>
      </c>
    </row>
    <row r="608" spans="1:6" x14ac:dyDescent="0.35">
      <c r="A608" s="21" t="s">
        <v>412</v>
      </c>
      <c r="B608" s="22" t="s">
        <v>749</v>
      </c>
      <c r="C608" s="15">
        <v>9370.8196119999975</v>
      </c>
      <c r="D608" s="15">
        <v>4962.1904919999997</v>
      </c>
      <c r="E608" s="15">
        <v>4408.6291199999996</v>
      </c>
      <c r="F608" s="15">
        <v>0</v>
      </c>
    </row>
    <row r="609" spans="1:6" x14ac:dyDescent="0.35">
      <c r="A609" s="21" t="s">
        <v>412</v>
      </c>
      <c r="B609" s="22" t="s">
        <v>441</v>
      </c>
      <c r="C609" s="15">
        <v>10487.848110000001</v>
      </c>
      <c r="D609" s="15">
        <v>6821.6097099999997</v>
      </c>
      <c r="E609" s="15">
        <v>3666.2384000000002</v>
      </c>
      <c r="F609" s="15">
        <v>0</v>
      </c>
    </row>
    <row r="610" spans="1:6" x14ac:dyDescent="0.35">
      <c r="A610" s="21" t="s">
        <v>412</v>
      </c>
      <c r="B610" s="22" t="s">
        <v>442</v>
      </c>
      <c r="C610" s="15">
        <v>8162.0115559999995</v>
      </c>
      <c r="D610" s="15">
        <v>3814.5607559999994</v>
      </c>
      <c r="E610" s="15">
        <v>4347.4508000000005</v>
      </c>
      <c r="F610" s="15">
        <v>0</v>
      </c>
    </row>
    <row r="611" spans="1:6" x14ac:dyDescent="0.35">
      <c r="A611" s="21" t="s">
        <v>443</v>
      </c>
      <c r="B611" s="22" t="s">
        <v>444</v>
      </c>
      <c r="C611" s="15">
        <v>34119.372448000009</v>
      </c>
      <c r="D611" s="15">
        <v>4557.9233179999992</v>
      </c>
      <c r="E611" s="15">
        <v>23993.608170000003</v>
      </c>
      <c r="F611" s="15">
        <v>5567.8409599999995</v>
      </c>
    </row>
    <row r="612" spans="1:6" x14ac:dyDescent="0.35">
      <c r="A612" s="21" t="s">
        <v>443</v>
      </c>
      <c r="B612" s="22" t="s">
        <v>445</v>
      </c>
      <c r="C612" s="15">
        <v>3717.602594</v>
      </c>
      <c r="D612" s="15">
        <v>1943.9075939999998</v>
      </c>
      <c r="E612" s="15">
        <v>1773.6950000000002</v>
      </c>
      <c r="F612" s="15">
        <v>0</v>
      </c>
    </row>
    <row r="613" spans="1:6" x14ac:dyDescent="0.35">
      <c r="A613" s="21" t="s">
        <v>443</v>
      </c>
      <c r="B613" s="22" t="s">
        <v>446</v>
      </c>
      <c r="C613" s="15">
        <v>37757.210464000003</v>
      </c>
      <c r="D613" s="15">
        <v>19623.967464000001</v>
      </c>
      <c r="E613" s="15">
        <v>18133.242999999999</v>
      </c>
      <c r="F613" s="15">
        <v>0</v>
      </c>
    </row>
    <row r="614" spans="1:6" x14ac:dyDescent="0.35">
      <c r="A614" s="21" t="s">
        <v>443</v>
      </c>
      <c r="B614" s="22" t="s">
        <v>447</v>
      </c>
      <c r="C614" s="15">
        <v>17502.092556</v>
      </c>
      <c r="D614" s="15">
        <v>3655.0261919999994</v>
      </c>
      <c r="E614" s="15">
        <v>13843.326499999999</v>
      </c>
      <c r="F614" s="15">
        <v>3.7398639999999999</v>
      </c>
    </row>
    <row r="615" spans="1:6" x14ac:dyDescent="0.35">
      <c r="A615" s="21" t="s">
        <v>443</v>
      </c>
      <c r="B615" s="22" t="s">
        <v>800</v>
      </c>
      <c r="C615" s="15">
        <v>195615.63815719998</v>
      </c>
      <c r="D615" s="15">
        <v>25052.141110000004</v>
      </c>
      <c r="E615" s="15">
        <v>116454.10643</v>
      </c>
      <c r="F615" s="15">
        <v>54109.390617199999</v>
      </c>
    </row>
    <row r="616" spans="1:6" x14ac:dyDescent="0.35">
      <c r="A616" s="21" t="s">
        <v>443</v>
      </c>
      <c r="B616" s="22" t="s">
        <v>448</v>
      </c>
      <c r="C616" s="15">
        <v>5001.38753</v>
      </c>
      <c r="D616" s="15">
        <v>844.85253</v>
      </c>
      <c r="E616" s="15">
        <v>4156.5349999999999</v>
      </c>
      <c r="F616" s="15">
        <v>0</v>
      </c>
    </row>
    <row r="617" spans="1:6" x14ac:dyDescent="0.35">
      <c r="A617" s="21" t="s">
        <v>443</v>
      </c>
      <c r="B617" s="22" t="s">
        <v>449</v>
      </c>
      <c r="C617" s="15">
        <v>16162.402105999996</v>
      </c>
      <c r="D617" s="15">
        <v>11941.574606</v>
      </c>
      <c r="E617" s="15">
        <v>4220.8274999999994</v>
      </c>
      <c r="F617" s="15">
        <v>0</v>
      </c>
    </row>
    <row r="618" spans="1:6" x14ac:dyDescent="0.35">
      <c r="A618" s="21" t="s">
        <v>443</v>
      </c>
      <c r="B618" s="22" t="s">
        <v>801</v>
      </c>
      <c r="C618" s="15">
        <v>24499.30545</v>
      </c>
      <c r="D618" s="15">
        <v>8885.5224499999968</v>
      </c>
      <c r="E618" s="15">
        <v>15613.782999999999</v>
      </c>
      <c r="F618" s="15">
        <v>0</v>
      </c>
    </row>
    <row r="619" spans="1:6" ht="29" x14ac:dyDescent="0.35">
      <c r="A619" s="21" t="s">
        <v>443</v>
      </c>
      <c r="B619" s="22" t="s">
        <v>450</v>
      </c>
      <c r="C619" s="15">
        <v>4291.743794</v>
      </c>
      <c r="D619" s="15">
        <v>4291.743794</v>
      </c>
      <c r="E619" s="15">
        <v>0</v>
      </c>
      <c r="F619" s="15">
        <v>0</v>
      </c>
    </row>
    <row r="620" spans="1:6" x14ac:dyDescent="0.35">
      <c r="A620" s="21" t="s">
        <v>443</v>
      </c>
      <c r="B620" s="22" t="s">
        <v>451</v>
      </c>
      <c r="C620" s="15">
        <v>15017.2710095</v>
      </c>
      <c r="D620" s="15">
        <v>10841.3770095</v>
      </c>
      <c r="E620" s="15">
        <v>4175.8939999999993</v>
      </c>
      <c r="F620" s="15">
        <v>0</v>
      </c>
    </row>
    <row r="621" spans="1:6" x14ac:dyDescent="0.35">
      <c r="A621" s="21" t="s">
        <v>443</v>
      </c>
      <c r="B621" s="22" t="s">
        <v>452</v>
      </c>
      <c r="C621" s="15">
        <v>5059.4126544999999</v>
      </c>
      <c r="D621" s="15">
        <v>2618.9096544999993</v>
      </c>
      <c r="E621" s="15">
        <v>2440.5030000000002</v>
      </c>
      <c r="F621" s="15">
        <v>0</v>
      </c>
    </row>
    <row r="622" spans="1:6" x14ac:dyDescent="0.35">
      <c r="A622" s="21" t="s">
        <v>443</v>
      </c>
      <c r="B622" s="22" t="s">
        <v>453</v>
      </c>
      <c r="C622" s="15">
        <v>9057.8325800000002</v>
      </c>
      <c r="D622" s="15">
        <v>2030.9760799999999</v>
      </c>
      <c r="E622" s="15">
        <v>7026.8564999999999</v>
      </c>
      <c r="F622" s="15">
        <v>0</v>
      </c>
    </row>
    <row r="623" spans="1:6" x14ac:dyDescent="0.35">
      <c r="A623" s="21" t="s">
        <v>443</v>
      </c>
      <c r="B623" s="22" t="s">
        <v>454</v>
      </c>
      <c r="C623" s="15">
        <v>22551.204298999997</v>
      </c>
      <c r="D623" s="15">
        <v>22494.224298999998</v>
      </c>
      <c r="E623" s="15">
        <v>0</v>
      </c>
      <c r="F623" s="15">
        <v>56.98</v>
      </c>
    </row>
    <row r="624" spans="1:6" x14ac:dyDescent="0.35">
      <c r="A624" s="21" t="s">
        <v>443</v>
      </c>
      <c r="B624" s="22" t="s">
        <v>455</v>
      </c>
      <c r="C624" s="15">
        <v>33807.704397999994</v>
      </c>
      <c r="D624" s="15">
        <v>23770.003613999994</v>
      </c>
      <c r="E624" s="15">
        <v>9784.9408000000003</v>
      </c>
      <c r="F624" s="15">
        <v>252.759984</v>
      </c>
    </row>
    <row r="625" spans="1:6" x14ac:dyDescent="0.35">
      <c r="A625" s="21" t="s">
        <v>456</v>
      </c>
      <c r="B625" s="22" t="s">
        <v>457</v>
      </c>
      <c r="C625" s="15">
        <v>6661.6157755000013</v>
      </c>
      <c r="D625" s="15">
        <v>6661.6157755000013</v>
      </c>
      <c r="E625" s="15">
        <v>0</v>
      </c>
      <c r="F625" s="15">
        <v>0</v>
      </c>
    </row>
    <row r="626" spans="1:6" x14ac:dyDescent="0.35">
      <c r="A626" s="21" t="s">
        <v>456</v>
      </c>
      <c r="B626" s="22" t="s">
        <v>711</v>
      </c>
      <c r="C626" s="15">
        <v>7714.838236999999</v>
      </c>
      <c r="D626" s="15">
        <v>7714.838236999999</v>
      </c>
      <c r="E626" s="15">
        <v>0</v>
      </c>
      <c r="F626" s="15">
        <v>0</v>
      </c>
    </row>
    <row r="627" spans="1:6" x14ac:dyDescent="0.35">
      <c r="A627" s="21" t="s">
        <v>456</v>
      </c>
      <c r="B627" s="22" t="s">
        <v>458</v>
      </c>
      <c r="C627" s="15">
        <v>15784.9699612</v>
      </c>
      <c r="D627" s="15">
        <v>11647.878411199999</v>
      </c>
      <c r="E627" s="15">
        <v>4130.8545100000001</v>
      </c>
      <c r="F627" s="15">
        <v>6.2370399999999995</v>
      </c>
    </row>
    <row r="628" spans="1:6" x14ac:dyDescent="0.35">
      <c r="A628" s="21" t="s">
        <v>456</v>
      </c>
      <c r="B628" s="22" t="s">
        <v>459</v>
      </c>
      <c r="C628" s="15">
        <v>3264.1735535000003</v>
      </c>
      <c r="D628" s="15">
        <v>3264.1735535000003</v>
      </c>
      <c r="E628" s="15">
        <v>0</v>
      </c>
      <c r="F628" s="15">
        <v>0</v>
      </c>
    </row>
    <row r="629" spans="1:6" x14ac:dyDescent="0.35">
      <c r="A629" s="21" t="s">
        <v>456</v>
      </c>
      <c r="B629" s="22" t="s">
        <v>719</v>
      </c>
      <c r="C629" s="15">
        <v>1487.8590944999999</v>
      </c>
      <c r="D629" s="15">
        <v>1469.7191045</v>
      </c>
      <c r="E629" s="15">
        <v>0</v>
      </c>
      <c r="F629" s="15">
        <v>18.139989999999997</v>
      </c>
    </row>
    <row r="630" spans="1:6" x14ac:dyDescent="0.35">
      <c r="A630" s="21" t="s">
        <v>456</v>
      </c>
      <c r="B630" s="22" t="s">
        <v>720</v>
      </c>
      <c r="C630" s="15">
        <v>3229.7731810000005</v>
      </c>
      <c r="D630" s="15">
        <v>3229.7731810000005</v>
      </c>
      <c r="E630" s="15">
        <v>0</v>
      </c>
      <c r="F630" s="15">
        <v>0</v>
      </c>
    </row>
    <row r="631" spans="1:6" x14ac:dyDescent="0.35">
      <c r="A631" s="21" t="s">
        <v>456</v>
      </c>
      <c r="B631" s="22" t="s">
        <v>460</v>
      </c>
      <c r="C631" s="15">
        <v>3091.7127595000006</v>
      </c>
      <c r="D631" s="15">
        <v>3091.7127595000006</v>
      </c>
      <c r="E631" s="15">
        <v>0</v>
      </c>
      <c r="F631" s="15">
        <v>0</v>
      </c>
    </row>
    <row r="632" spans="1:6" x14ac:dyDescent="0.35">
      <c r="A632" s="21" t="s">
        <v>456</v>
      </c>
      <c r="B632" s="22" t="s">
        <v>725</v>
      </c>
      <c r="C632" s="15">
        <v>7724.8712469999991</v>
      </c>
      <c r="D632" s="15">
        <v>7724.8712469999991</v>
      </c>
      <c r="E632" s="15">
        <v>0</v>
      </c>
      <c r="F632" s="15">
        <v>0</v>
      </c>
    </row>
    <row r="633" spans="1:6" x14ac:dyDescent="0.35">
      <c r="A633" s="21" t="s">
        <v>456</v>
      </c>
      <c r="B633" s="22" t="s">
        <v>461</v>
      </c>
      <c r="C633" s="15">
        <v>3340.9195445</v>
      </c>
      <c r="D633" s="15">
        <v>3339.8195844999996</v>
      </c>
      <c r="E633" s="15">
        <v>0</v>
      </c>
      <c r="F633" s="15">
        <v>1.09996</v>
      </c>
    </row>
    <row r="634" spans="1:6" x14ac:dyDescent="0.35">
      <c r="A634" s="21" t="s">
        <v>456</v>
      </c>
      <c r="B634" s="22" t="s">
        <v>728</v>
      </c>
      <c r="C634" s="15">
        <v>2204.2218925000002</v>
      </c>
      <c r="D634" s="15">
        <v>2204.2218925000002</v>
      </c>
      <c r="E634" s="15">
        <v>0</v>
      </c>
      <c r="F634" s="15">
        <v>0</v>
      </c>
    </row>
    <row r="635" spans="1:6" x14ac:dyDescent="0.35">
      <c r="A635" s="21" t="s">
        <v>456</v>
      </c>
      <c r="B635" s="22" t="s">
        <v>462</v>
      </c>
      <c r="C635" s="15">
        <v>5747.0459174999996</v>
      </c>
      <c r="D635" s="15">
        <v>5747.0459174999996</v>
      </c>
      <c r="E635" s="15">
        <v>0</v>
      </c>
      <c r="F635" s="15">
        <v>0</v>
      </c>
    </row>
    <row r="636" spans="1:6" x14ac:dyDescent="0.35">
      <c r="A636" s="21" t="s">
        <v>456</v>
      </c>
      <c r="B636" s="22" t="s">
        <v>463</v>
      </c>
      <c r="C636" s="15">
        <v>11424.527790499998</v>
      </c>
      <c r="D636" s="15">
        <v>11424.527790499998</v>
      </c>
      <c r="E636" s="15">
        <v>0</v>
      </c>
      <c r="F636" s="15">
        <v>0</v>
      </c>
    </row>
    <row r="637" spans="1:6" x14ac:dyDescent="0.35">
      <c r="A637" s="21" t="s">
        <v>456</v>
      </c>
      <c r="B637" s="22" t="s">
        <v>464</v>
      </c>
      <c r="C637" s="15">
        <v>19890.038954</v>
      </c>
      <c r="D637" s="15">
        <v>19890.038954</v>
      </c>
      <c r="E637" s="15">
        <v>0</v>
      </c>
      <c r="F637" s="15">
        <v>0</v>
      </c>
    </row>
    <row r="638" spans="1:6" x14ac:dyDescent="0.35">
      <c r="A638" s="21" t="s">
        <v>456</v>
      </c>
      <c r="B638" s="22" t="s">
        <v>742</v>
      </c>
      <c r="C638" s="15">
        <v>931.64784250000014</v>
      </c>
      <c r="D638" s="15">
        <v>920.64824250000015</v>
      </c>
      <c r="E638" s="15">
        <v>0</v>
      </c>
      <c r="F638" s="15">
        <v>10.999599999999999</v>
      </c>
    </row>
    <row r="639" spans="1:6" x14ac:dyDescent="0.35">
      <c r="A639" s="21" t="s">
        <v>456</v>
      </c>
      <c r="B639" s="22" t="s">
        <v>746</v>
      </c>
      <c r="C639" s="15">
        <v>2429.1588994999997</v>
      </c>
      <c r="D639" s="15">
        <v>2429.1588994999997</v>
      </c>
      <c r="E639" s="15">
        <v>0</v>
      </c>
      <c r="F639" s="15">
        <v>0</v>
      </c>
    </row>
    <row r="640" spans="1:6" x14ac:dyDescent="0.35">
      <c r="A640" s="21" t="s">
        <v>465</v>
      </c>
      <c r="B640" s="22" t="s">
        <v>466</v>
      </c>
      <c r="C640" s="15">
        <v>5538.6803819999996</v>
      </c>
      <c r="D640" s="15">
        <v>5280.4063819999992</v>
      </c>
      <c r="E640" s="15">
        <v>258.274</v>
      </c>
      <c r="F640" s="15">
        <v>0</v>
      </c>
    </row>
    <row r="641" spans="1:6" x14ac:dyDescent="0.35">
      <c r="A641" s="21" t="s">
        <v>465</v>
      </c>
      <c r="B641" s="22" t="s">
        <v>950</v>
      </c>
      <c r="C641" s="15">
        <v>43109.039385999997</v>
      </c>
      <c r="D641" s="15">
        <v>10383.384242</v>
      </c>
      <c r="E641" s="15">
        <v>24013.84922</v>
      </c>
      <c r="F641" s="15">
        <v>8711.8059240000002</v>
      </c>
    </row>
    <row r="642" spans="1:6" x14ac:dyDescent="0.35">
      <c r="A642" s="21" t="s">
        <v>465</v>
      </c>
      <c r="B642" s="22" t="s">
        <v>951</v>
      </c>
      <c r="C642" s="15">
        <v>84836.443841999964</v>
      </c>
      <c r="D642" s="15">
        <v>25441.628842000002</v>
      </c>
      <c r="E642" s="15">
        <v>55509.091799999987</v>
      </c>
      <c r="F642" s="15">
        <v>3885.7232000000004</v>
      </c>
    </row>
    <row r="643" spans="1:6" x14ac:dyDescent="0.35">
      <c r="A643" s="21" t="s">
        <v>465</v>
      </c>
      <c r="B643" s="22" t="s">
        <v>952</v>
      </c>
      <c r="C643" s="15">
        <v>13557.771480000001</v>
      </c>
      <c r="D643" s="15">
        <v>1509.6541</v>
      </c>
      <c r="E643" s="15">
        <v>9112.6264999999985</v>
      </c>
      <c r="F643" s="15">
        <v>2935.4908800000003</v>
      </c>
    </row>
    <row r="644" spans="1:6" x14ac:dyDescent="0.35">
      <c r="A644" s="21" t="s">
        <v>465</v>
      </c>
      <c r="B644" s="22" t="s">
        <v>953</v>
      </c>
      <c r="C644" s="15">
        <v>29962.828132000002</v>
      </c>
      <c r="D644" s="15">
        <v>8427.0969120000009</v>
      </c>
      <c r="E644" s="15">
        <v>15961.0753</v>
      </c>
      <c r="F644" s="15">
        <v>5574.6559199999992</v>
      </c>
    </row>
    <row r="645" spans="1:6" x14ac:dyDescent="0.35">
      <c r="A645" s="21" t="s">
        <v>465</v>
      </c>
      <c r="B645" s="22" t="s">
        <v>467</v>
      </c>
      <c r="C645" s="15">
        <v>36787.435193999991</v>
      </c>
      <c r="D645" s="15">
        <v>8539.8913039999989</v>
      </c>
      <c r="E645" s="15">
        <v>28247.543889999997</v>
      </c>
      <c r="F645" s="15">
        <v>0</v>
      </c>
    </row>
    <row r="646" spans="1:6" x14ac:dyDescent="0.35">
      <c r="A646" s="21" t="s">
        <v>465</v>
      </c>
      <c r="B646" s="22" t="s">
        <v>468</v>
      </c>
      <c r="C646" s="15">
        <v>18303.01339</v>
      </c>
      <c r="D646" s="15">
        <v>2914.4320299999999</v>
      </c>
      <c r="E646" s="15">
        <v>2889.7049999999999</v>
      </c>
      <c r="F646" s="15">
        <v>12498.87636</v>
      </c>
    </row>
    <row r="647" spans="1:6" x14ac:dyDescent="0.35">
      <c r="A647" s="21" t="s">
        <v>465</v>
      </c>
      <c r="B647" s="22" t="s">
        <v>469</v>
      </c>
      <c r="C647" s="15">
        <v>18187.195904</v>
      </c>
      <c r="D647" s="15">
        <v>5243.5093499999984</v>
      </c>
      <c r="E647" s="15">
        <v>8146.4960499999997</v>
      </c>
      <c r="F647" s="15">
        <v>4797.1905040000001</v>
      </c>
    </row>
    <row r="648" spans="1:6" ht="29" x14ac:dyDescent="0.35">
      <c r="A648" s="21" t="s">
        <v>465</v>
      </c>
      <c r="B648" s="22" t="s">
        <v>470</v>
      </c>
      <c r="C648" s="15">
        <v>33379.318489999998</v>
      </c>
      <c r="D648" s="15">
        <v>15468.413500000001</v>
      </c>
      <c r="E648" s="15">
        <v>14766.86299</v>
      </c>
      <c r="F648" s="15">
        <v>3144.0420000000004</v>
      </c>
    </row>
    <row r="649" spans="1:6" x14ac:dyDescent="0.35">
      <c r="A649" s="21" t="s">
        <v>465</v>
      </c>
      <c r="B649" s="22" t="s">
        <v>954</v>
      </c>
      <c r="C649" s="15">
        <v>10913.004370000001</v>
      </c>
      <c r="D649" s="15">
        <v>4499.4426600000006</v>
      </c>
      <c r="E649" s="15">
        <v>5144.5869900000007</v>
      </c>
      <c r="F649" s="15">
        <v>1268.9747200000002</v>
      </c>
    </row>
    <row r="650" spans="1:6" x14ac:dyDescent="0.35">
      <c r="A650" s="21" t="s">
        <v>465</v>
      </c>
      <c r="B650" s="22" t="s">
        <v>471</v>
      </c>
      <c r="C650" s="15">
        <v>76447.486147999982</v>
      </c>
      <c r="D650" s="15">
        <v>32286.372658</v>
      </c>
      <c r="E650" s="15">
        <v>39583.52405</v>
      </c>
      <c r="F650" s="15">
        <v>4577.5894399999997</v>
      </c>
    </row>
    <row r="651" spans="1:6" x14ac:dyDescent="0.35">
      <c r="A651" s="21" t="s">
        <v>472</v>
      </c>
      <c r="B651" s="22" t="s">
        <v>473</v>
      </c>
      <c r="C651" s="15">
        <v>6161.0640999999996</v>
      </c>
      <c r="D651" s="15">
        <v>1231.1000999999999</v>
      </c>
      <c r="E651" s="15">
        <v>3920.6839999999997</v>
      </c>
      <c r="F651" s="15">
        <v>1009.28</v>
      </c>
    </row>
    <row r="652" spans="1:6" x14ac:dyDescent="0.35">
      <c r="A652" s="21" t="s">
        <v>472</v>
      </c>
      <c r="B652" s="22" t="s">
        <v>474</v>
      </c>
      <c r="C652" s="15">
        <v>71016.106862000001</v>
      </c>
      <c r="D652" s="15">
        <v>9657.6002320000025</v>
      </c>
      <c r="E652" s="15">
        <v>60493.391499999991</v>
      </c>
      <c r="F652" s="15">
        <v>865.11513000000002</v>
      </c>
    </row>
    <row r="653" spans="1:6" x14ac:dyDescent="0.35">
      <c r="A653" s="21" t="s">
        <v>472</v>
      </c>
      <c r="B653" s="22" t="s">
        <v>802</v>
      </c>
      <c r="C653" s="15">
        <v>130152.15796600001</v>
      </c>
      <c r="D653" s="15">
        <v>28195.952484000001</v>
      </c>
      <c r="E653" s="15">
        <v>58707.152249999985</v>
      </c>
      <c r="F653" s="15">
        <v>43249.053231999998</v>
      </c>
    </row>
    <row r="654" spans="1:6" x14ac:dyDescent="0.35">
      <c r="A654" s="21" t="s">
        <v>472</v>
      </c>
      <c r="B654" s="22" t="s">
        <v>475</v>
      </c>
      <c r="C654" s="15">
        <v>102805.84027799997</v>
      </c>
      <c r="D654" s="15">
        <v>6082.3854300000003</v>
      </c>
      <c r="E654" s="15">
        <v>59989.803</v>
      </c>
      <c r="F654" s="15">
        <v>36733.651848000001</v>
      </c>
    </row>
    <row r="655" spans="1:6" x14ac:dyDescent="0.35">
      <c r="A655" s="21" t="s">
        <v>472</v>
      </c>
      <c r="B655" s="22" t="s">
        <v>854</v>
      </c>
      <c r="C655" s="16"/>
      <c r="D655" s="16"/>
      <c r="E655" s="16"/>
      <c r="F655" s="16"/>
    </row>
    <row r="656" spans="1:6" x14ac:dyDescent="0.35">
      <c r="A656" s="21" t="s">
        <v>472</v>
      </c>
      <c r="B656" s="22" t="s">
        <v>955</v>
      </c>
      <c r="C656" s="15">
        <v>30286.572200000002</v>
      </c>
      <c r="D656" s="15">
        <v>3500.4351999999999</v>
      </c>
      <c r="E656" s="15">
        <v>24262.936999999998</v>
      </c>
      <c r="F656" s="15">
        <v>2523.1999999999998</v>
      </c>
    </row>
    <row r="657" spans="1:6" x14ac:dyDescent="0.35">
      <c r="A657" s="21" t="s">
        <v>472</v>
      </c>
      <c r="B657" s="22" t="s">
        <v>476</v>
      </c>
      <c r="C657" s="15">
        <v>84794.733100000012</v>
      </c>
      <c r="D657" s="15">
        <v>16406.537199999999</v>
      </c>
      <c r="E657" s="15">
        <v>63066.195899999984</v>
      </c>
      <c r="F657" s="15">
        <v>5322</v>
      </c>
    </row>
    <row r="658" spans="1:6" x14ac:dyDescent="0.35">
      <c r="A658" s="21" t="s">
        <v>472</v>
      </c>
      <c r="B658" s="22" t="s">
        <v>477</v>
      </c>
      <c r="C658" s="15">
        <v>88042.91908800001</v>
      </c>
      <c r="D658" s="15">
        <v>14254.818919999996</v>
      </c>
      <c r="E658" s="15">
        <v>26164.170919999997</v>
      </c>
      <c r="F658" s="15">
        <v>47623.929248</v>
      </c>
    </row>
    <row r="659" spans="1:6" x14ac:dyDescent="0.35">
      <c r="A659" s="21" t="s">
        <v>472</v>
      </c>
      <c r="B659" s="22" t="s">
        <v>478</v>
      </c>
      <c r="C659" s="15">
        <v>77272.003971999991</v>
      </c>
      <c r="D659" s="15">
        <v>1195.4046719999999</v>
      </c>
      <c r="E659" s="15">
        <v>47856.202899999989</v>
      </c>
      <c r="F659" s="15">
        <v>28220.396400000005</v>
      </c>
    </row>
    <row r="660" spans="1:6" x14ac:dyDescent="0.35">
      <c r="A660" s="21" t="s">
        <v>472</v>
      </c>
      <c r="B660" s="22" t="s">
        <v>479</v>
      </c>
      <c r="C660" s="15">
        <v>4974.0253000000002</v>
      </c>
      <c r="D660" s="15">
        <v>1279.8603000000001</v>
      </c>
      <c r="E660" s="15">
        <v>3694.165</v>
      </c>
      <c r="F660" s="15">
        <v>0</v>
      </c>
    </row>
    <row r="661" spans="1:6" x14ac:dyDescent="0.35">
      <c r="A661" s="21" t="s">
        <v>472</v>
      </c>
      <c r="B661" s="22" t="s">
        <v>480</v>
      </c>
      <c r="C661" s="15">
        <v>58115.091555999999</v>
      </c>
      <c r="D661" s="15">
        <v>22291.780155999997</v>
      </c>
      <c r="E661" s="15">
        <v>29786.389599999999</v>
      </c>
      <c r="F661" s="15">
        <v>6036.9218000000001</v>
      </c>
    </row>
    <row r="662" spans="1:6" x14ac:dyDescent="0.35">
      <c r="A662" s="21" t="s">
        <v>472</v>
      </c>
      <c r="B662" s="22" t="s">
        <v>481</v>
      </c>
      <c r="C662" s="15">
        <v>14334.23</v>
      </c>
      <c r="D662" s="15">
        <v>16.744</v>
      </c>
      <c r="E662" s="15">
        <v>994.99</v>
      </c>
      <c r="F662" s="15">
        <v>13322.495999999999</v>
      </c>
    </row>
    <row r="663" spans="1:6" x14ac:dyDescent="0.35">
      <c r="A663" s="21" t="s">
        <v>472</v>
      </c>
      <c r="B663" s="22" t="s">
        <v>482</v>
      </c>
      <c r="C663" s="15">
        <v>32093.246679999997</v>
      </c>
      <c r="D663" s="15">
        <v>4463.2176799999997</v>
      </c>
      <c r="E663" s="15">
        <v>13500.109</v>
      </c>
      <c r="F663" s="15">
        <v>14129.919999999998</v>
      </c>
    </row>
    <row r="664" spans="1:6" x14ac:dyDescent="0.35">
      <c r="A664" s="21" t="s">
        <v>472</v>
      </c>
      <c r="B664" s="22" t="s">
        <v>483</v>
      </c>
      <c r="C664" s="15">
        <v>182719.25443100004</v>
      </c>
      <c r="D664" s="15">
        <v>11293.251625999999</v>
      </c>
      <c r="E664" s="15">
        <v>117177.73910000002</v>
      </c>
      <c r="F664" s="15">
        <v>54248.263704999998</v>
      </c>
    </row>
    <row r="665" spans="1:6" x14ac:dyDescent="0.35">
      <c r="A665" s="21" t="s">
        <v>472</v>
      </c>
      <c r="B665" s="22" t="s">
        <v>484</v>
      </c>
      <c r="C665" s="15">
        <v>37180.042299999994</v>
      </c>
      <c r="D665" s="15">
        <v>2371.7967999999996</v>
      </c>
      <c r="E665" s="15">
        <v>25724.725499999997</v>
      </c>
      <c r="F665" s="15">
        <v>9083.52</v>
      </c>
    </row>
    <row r="666" spans="1:6" x14ac:dyDescent="0.35">
      <c r="A666" s="21" t="s">
        <v>472</v>
      </c>
      <c r="B666" s="22" t="s">
        <v>485</v>
      </c>
      <c r="C666" s="15">
        <v>99654.157320000028</v>
      </c>
      <c r="D666" s="15">
        <v>39349.932019999993</v>
      </c>
      <c r="E666" s="15">
        <v>31389.565499999997</v>
      </c>
      <c r="F666" s="15">
        <v>28914.659800000001</v>
      </c>
    </row>
    <row r="667" spans="1:6" x14ac:dyDescent="0.35">
      <c r="A667" s="21" t="s">
        <v>486</v>
      </c>
      <c r="B667" s="22" t="s">
        <v>487</v>
      </c>
      <c r="C667" s="15">
        <v>167.44</v>
      </c>
      <c r="D667" s="15">
        <v>167.44</v>
      </c>
      <c r="E667" s="15">
        <v>0</v>
      </c>
      <c r="F667" s="15">
        <v>0</v>
      </c>
    </row>
    <row r="668" spans="1:6" x14ac:dyDescent="0.35">
      <c r="A668" s="21" t="s">
        <v>486</v>
      </c>
      <c r="B668" s="22" t="s">
        <v>488</v>
      </c>
      <c r="C668" s="15">
        <v>984.50900000000001</v>
      </c>
      <c r="D668" s="15">
        <v>984.50900000000001</v>
      </c>
      <c r="E668" s="15">
        <v>0</v>
      </c>
      <c r="F668" s="15">
        <v>0</v>
      </c>
    </row>
    <row r="669" spans="1:6" x14ac:dyDescent="0.35">
      <c r="A669" s="21" t="s">
        <v>486</v>
      </c>
      <c r="B669" s="22" t="s">
        <v>803</v>
      </c>
      <c r="C669" s="15">
        <v>20023.096599999997</v>
      </c>
      <c r="D669" s="15">
        <v>747.38299999999981</v>
      </c>
      <c r="E669" s="15">
        <v>1824.3720000000001</v>
      </c>
      <c r="F669" s="15">
        <v>17451.3416</v>
      </c>
    </row>
    <row r="670" spans="1:6" x14ac:dyDescent="0.35">
      <c r="A670" s="21" t="s">
        <v>486</v>
      </c>
      <c r="B670" s="22" t="s">
        <v>855</v>
      </c>
      <c r="C670" s="16"/>
      <c r="D670" s="16"/>
      <c r="E670" s="16"/>
      <c r="F670" s="16"/>
    </row>
    <row r="671" spans="1:6" ht="29" x14ac:dyDescent="0.35">
      <c r="A671" s="21" t="s">
        <v>486</v>
      </c>
      <c r="B671" s="22" t="s">
        <v>489</v>
      </c>
      <c r="C671" s="15">
        <v>3390.7579420000002</v>
      </c>
      <c r="D671" s="15">
        <v>2436.1819420000002</v>
      </c>
      <c r="E671" s="15">
        <v>954.57600000000002</v>
      </c>
      <c r="F671" s="15">
        <v>0</v>
      </c>
    </row>
    <row r="672" spans="1:6" x14ac:dyDescent="0.35">
      <c r="A672" s="21" t="s">
        <v>486</v>
      </c>
      <c r="B672" s="22" t="s">
        <v>490</v>
      </c>
      <c r="C672" s="15">
        <v>1332.8241599999999</v>
      </c>
      <c r="D672" s="15">
        <v>151.03200000000001</v>
      </c>
      <c r="E672" s="15">
        <v>1178.3184799999999</v>
      </c>
      <c r="F672" s="15">
        <v>3.4736799999999999</v>
      </c>
    </row>
    <row r="673" spans="1:6" x14ac:dyDescent="0.35">
      <c r="A673" s="21" t="s">
        <v>486</v>
      </c>
      <c r="B673" s="22" t="s">
        <v>491</v>
      </c>
      <c r="C673" s="15">
        <v>1868.8990000000001</v>
      </c>
      <c r="D673" s="15">
        <v>0</v>
      </c>
      <c r="E673" s="15">
        <v>1868.8990000000001</v>
      </c>
      <c r="F673" s="15">
        <v>0</v>
      </c>
    </row>
    <row r="674" spans="1:6" x14ac:dyDescent="0.35">
      <c r="A674" s="21" t="s">
        <v>486</v>
      </c>
      <c r="B674" s="22" t="s">
        <v>492</v>
      </c>
      <c r="C674" s="15">
        <v>23.478399999999997</v>
      </c>
      <c r="D674" s="15">
        <v>23.478399999999997</v>
      </c>
      <c r="E674" s="15">
        <v>0</v>
      </c>
      <c r="F674" s="15">
        <v>0</v>
      </c>
    </row>
    <row r="675" spans="1:6" x14ac:dyDescent="0.35">
      <c r="A675" s="21" t="s">
        <v>486</v>
      </c>
      <c r="B675" s="22" t="s">
        <v>493</v>
      </c>
      <c r="C675" s="15">
        <v>0</v>
      </c>
      <c r="D675" s="15">
        <v>0</v>
      </c>
      <c r="E675" s="15">
        <v>0</v>
      </c>
      <c r="F675" s="15">
        <v>0</v>
      </c>
    </row>
    <row r="676" spans="1:6" x14ac:dyDescent="0.35">
      <c r="A676" s="21" t="s">
        <v>486</v>
      </c>
      <c r="B676" s="22" t="s">
        <v>494</v>
      </c>
      <c r="C676" s="15">
        <v>0</v>
      </c>
      <c r="D676" s="15">
        <v>0</v>
      </c>
      <c r="E676" s="15">
        <v>0</v>
      </c>
      <c r="F676" s="15">
        <v>0</v>
      </c>
    </row>
    <row r="677" spans="1:6" x14ac:dyDescent="0.35">
      <c r="A677" s="21" t="s">
        <v>486</v>
      </c>
      <c r="B677" s="22" t="s">
        <v>804</v>
      </c>
      <c r="C677" s="15">
        <v>15960.341711999998</v>
      </c>
      <c r="D677" s="15">
        <v>2814.2023999999992</v>
      </c>
      <c r="E677" s="15">
        <v>2117</v>
      </c>
      <c r="F677" s="15">
        <v>11029.139311999999</v>
      </c>
    </row>
    <row r="678" spans="1:6" x14ac:dyDescent="0.35">
      <c r="A678" s="21" t="s">
        <v>486</v>
      </c>
      <c r="B678" s="22" t="s">
        <v>495</v>
      </c>
      <c r="C678" s="15">
        <v>1610.93048</v>
      </c>
      <c r="D678" s="15">
        <v>1610.93048</v>
      </c>
      <c r="E678" s="15">
        <v>0</v>
      </c>
      <c r="F678" s="15">
        <v>0</v>
      </c>
    </row>
    <row r="679" spans="1:6" x14ac:dyDescent="0.35">
      <c r="A679" s="21" t="s">
        <v>486</v>
      </c>
      <c r="B679" s="22" t="s">
        <v>496</v>
      </c>
      <c r="C679" s="15">
        <v>386.18953199999999</v>
      </c>
      <c r="D679" s="15">
        <v>386.18953199999999</v>
      </c>
      <c r="E679" s="15">
        <v>0</v>
      </c>
      <c r="F679" s="15">
        <v>0</v>
      </c>
    </row>
    <row r="680" spans="1:6" x14ac:dyDescent="0.35">
      <c r="A680" s="21" t="s">
        <v>486</v>
      </c>
      <c r="B680" s="22" t="s">
        <v>856</v>
      </c>
      <c r="C680" s="16"/>
      <c r="D680" s="16"/>
      <c r="E680" s="16"/>
      <c r="F680" s="16"/>
    </row>
    <row r="681" spans="1:6" ht="29" x14ac:dyDescent="0.35">
      <c r="A681" s="21" t="s">
        <v>486</v>
      </c>
      <c r="B681" s="22" t="s">
        <v>497</v>
      </c>
      <c r="C681" s="15">
        <v>0</v>
      </c>
      <c r="D681" s="15">
        <v>0</v>
      </c>
      <c r="E681" s="15">
        <v>0</v>
      </c>
      <c r="F681" s="15">
        <v>0</v>
      </c>
    </row>
    <row r="682" spans="1:6" x14ac:dyDescent="0.35">
      <c r="A682" s="21" t="s">
        <v>486</v>
      </c>
      <c r="B682" s="22" t="s">
        <v>498</v>
      </c>
      <c r="C682" s="15">
        <v>85.113</v>
      </c>
      <c r="D682" s="15">
        <v>83.72</v>
      </c>
      <c r="E682" s="15">
        <v>0</v>
      </c>
      <c r="F682" s="15">
        <v>1.393</v>
      </c>
    </row>
    <row r="683" spans="1:6" x14ac:dyDescent="0.35">
      <c r="A683" s="21" t="s">
        <v>486</v>
      </c>
      <c r="B683" s="22" t="s">
        <v>499</v>
      </c>
      <c r="C683" s="15">
        <v>0</v>
      </c>
      <c r="D683" s="15">
        <v>0</v>
      </c>
      <c r="E683" s="15">
        <v>0</v>
      </c>
      <c r="F683" s="15">
        <v>0</v>
      </c>
    </row>
    <row r="684" spans="1:6" x14ac:dyDescent="0.35">
      <c r="A684" s="21" t="s">
        <v>486</v>
      </c>
      <c r="B684" s="22" t="s">
        <v>500</v>
      </c>
      <c r="C684" s="15">
        <v>8299.8190000000013</v>
      </c>
      <c r="D684" s="15">
        <v>0</v>
      </c>
      <c r="E684" s="15">
        <v>0</v>
      </c>
      <c r="F684" s="15">
        <v>8299.8190000000013</v>
      </c>
    </row>
    <row r="685" spans="1:6" ht="29" x14ac:dyDescent="0.35">
      <c r="A685" s="21" t="s">
        <v>486</v>
      </c>
      <c r="B685" s="22" t="s">
        <v>501</v>
      </c>
      <c r="C685" s="15">
        <v>50.231999999999999</v>
      </c>
      <c r="D685" s="15">
        <v>50.231999999999999</v>
      </c>
      <c r="E685" s="15">
        <v>0</v>
      </c>
      <c r="F685" s="15">
        <v>0</v>
      </c>
    </row>
    <row r="686" spans="1:6" x14ac:dyDescent="0.35">
      <c r="A686" s="21" t="s">
        <v>486</v>
      </c>
      <c r="B686" s="22" t="s">
        <v>502</v>
      </c>
      <c r="C686" s="15">
        <v>83.72</v>
      </c>
      <c r="D686" s="15">
        <v>83.72</v>
      </c>
      <c r="E686" s="15">
        <v>0</v>
      </c>
      <c r="F686" s="15">
        <v>0</v>
      </c>
    </row>
    <row r="687" spans="1:6" x14ac:dyDescent="0.35">
      <c r="A687" s="21" t="s">
        <v>486</v>
      </c>
      <c r="B687" s="22" t="s">
        <v>503</v>
      </c>
      <c r="C687" s="15">
        <v>15230.655348</v>
      </c>
      <c r="D687" s="15">
        <v>596.09534800000017</v>
      </c>
      <c r="E687" s="15">
        <v>0</v>
      </c>
      <c r="F687" s="15">
        <v>14634.559999999998</v>
      </c>
    </row>
    <row r="688" spans="1:6" x14ac:dyDescent="0.35">
      <c r="A688" s="21" t="s">
        <v>486</v>
      </c>
      <c r="B688" s="22" t="s">
        <v>504</v>
      </c>
      <c r="C688" s="15">
        <v>0</v>
      </c>
      <c r="D688" s="15">
        <v>0</v>
      </c>
      <c r="E688" s="15">
        <v>0</v>
      </c>
      <c r="F688" s="15">
        <v>0</v>
      </c>
    </row>
    <row r="689" spans="1:6" x14ac:dyDescent="0.35">
      <c r="A689" s="21" t="s">
        <v>486</v>
      </c>
      <c r="B689" s="22" t="s">
        <v>505</v>
      </c>
      <c r="C689" s="15">
        <v>0</v>
      </c>
      <c r="D689" s="15">
        <v>0</v>
      </c>
      <c r="E689" s="15">
        <v>0</v>
      </c>
      <c r="F689" s="15">
        <v>0</v>
      </c>
    </row>
    <row r="690" spans="1:6" x14ac:dyDescent="0.35">
      <c r="A690" s="21" t="s">
        <v>506</v>
      </c>
      <c r="B690" s="22" t="s">
        <v>805</v>
      </c>
      <c r="C690" s="15">
        <v>589.02647400000012</v>
      </c>
      <c r="D690" s="15">
        <v>585.11280999999997</v>
      </c>
      <c r="E690" s="15">
        <v>0</v>
      </c>
      <c r="F690" s="15">
        <v>3.9136639999999998</v>
      </c>
    </row>
    <row r="691" spans="1:6" x14ac:dyDescent="0.35">
      <c r="A691" s="21" t="s">
        <v>506</v>
      </c>
      <c r="B691" s="22" t="s">
        <v>507</v>
      </c>
      <c r="C691" s="15">
        <v>8251.8372349999991</v>
      </c>
      <c r="D691" s="15">
        <v>62.815499999999993</v>
      </c>
      <c r="E691" s="15">
        <v>2037.6125</v>
      </c>
      <c r="F691" s="15">
        <v>6151.4092349999992</v>
      </c>
    </row>
    <row r="692" spans="1:6" x14ac:dyDescent="0.35">
      <c r="A692" s="21" t="s">
        <v>506</v>
      </c>
      <c r="B692" s="22" t="s">
        <v>508</v>
      </c>
      <c r="C692" s="15">
        <v>10082.260565999994</v>
      </c>
      <c r="D692" s="15">
        <v>2503.5714479999997</v>
      </c>
      <c r="E692" s="15">
        <v>36.414999999999999</v>
      </c>
      <c r="F692" s="15">
        <v>7542.2741179999975</v>
      </c>
    </row>
    <row r="693" spans="1:6" x14ac:dyDescent="0.35">
      <c r="A693" s="21" t="s">
        <v>506</v>
      </c>
      <c r="B693" s="22" t="s">
        <v>509</v>
      </c>
      <c r="C693" s="15">
        <v>1183.1208190000002</v>
      </c>
      <c r="D693" s="15">
        <v>493.074004</v>
      </c>
      <c r="E693" s="15">
        <v>688.02499999999998</v>
      </c>
      <c r="F693" s="15">
        <v>2.0218150000000001</v>
      </c>
    </row>
    <row r="694" spans="1:6" x14ac:dyDescent="0.35">
      <c r="A694" s="21" t="s">
        <v>506</v>
      </c>
      <c r="B694" s="22" t="s">
        <v>510</v>
      </c>
      <c r="C694" s="15">
        <v>14181.794363999998</v>
      </c>
      <c r="D694" s="15">
        <v>448.45286399999998</v>
      </c>
      <c r="E694" s="15">
        <v>6668.3814999999986</v>
      </c>
      <c r="F694" s="15">
        <v>7064.96</v>
      </c>
    </row>
    <row r="695" spans="1:6" x14ac:dyDescent="0.35">
      <c r="A695" s="21" t="s">
        <v>506</v>
      </c>
      <c r="B695" s="22" t="s">
        <v>511</v>
      </c>
      <c r="C695" s="15">
        <v>12472.787265999999</v>
      </c>
      <c r="D695" s="15">
        <v>677.9325060000001</v>
      </c>
      <c r="E695" s="15">
        <v>7336.6931999999997</v>
      </c>
      <c r="F695" s="15">
        <v>4458.1615599999996</v>
      </c>
    </row>
    <row r="696" spans="1:6" x14ac:dyDescent="0.35">
      <c r="A696" s="21" t="s">
        <v>506</v>
      </c>
      <c r="B696" s="22" t="s">
        <v>956</v>
      </c>
      <c r="C696" s="15">
        <v>10434.732781999999</v>
      </c>
      <c r="D696" s="15">
        <v>1888.6249019999998</v>
      </c>
      <c r="E696" s="15">
        <v>8538.5029399999985</v>
      </c>
      <c r="F696" s="15">
        <v>7.60494</v>
      </c>
    </row>
    <row r="697" spans="1:6" x14ac:dyDescent="0.35">
      <c r="A697" s="21" t="s">
        <v>506</v>
      </c>
      <c r="B697" s="22" t="s">
        <v>957</v>
      </c>
      <c r="C697" s="15">
        <v>4129.9074799999999</v>
      </c>
      <c r="D697" s="15">
        <v>33.488</v>
      </c>
      <c r="E697" s="15">
        <v>2115.9414999999999</v>
      </c>
      <c r="F697" s="15">
        <v>1980.4779800000001</v>
      </c>
    </row>
    <row r="698" spans="1:6" x14ac:dyDescent="0.35">
      <c r="A698" s="21" t="s">
        <v>506</v>
      </c>
      <c r="B698" s="22" t="s">
        <v>512</v>
      </c>
      <c r="C698" s="15">
        <v>26992.501</v>
      </c>
      <c r="D698" s="15">
        <v>0</v>
      </c>
      <c r="E698" s="15">
        <v>8711.6385000000009</v>
      </c>
      <c r="F698" s="15">
        <v>18280.862499999999</v>
      </c>
    </row>
    <row r="699" spans="1:6" x14ac:dyDescent="0.35">
      <c r="A699" s="21" t="s">
        <v>506</v>
      </c>
      <c r="B699" s="22" t="s">
        <v>513</v>
      </c>
      <c r="C699" s="15">
        <v>10819.605391999999</v>
      </c>
      <c r="D699" s="15">
        <v>1926.9954359999999</v>
      </c>
      <c r="E699" s="15">
        <v>8891.4</v>
      </c>
      <c r="F699" s="15">
        <v>1.209956</v>
      </c>
    </row>
    <row r="700" spans="1:6" x14ac:dyDescent="0.35">
      <c r="A700" s="21" t="s">
        <v>506</v>
      </c>
      <c r="B700" s="22" t="s">
        <v>514</v>
      </c>
      <c r="C700" s="15">
        <v>1017.381348</v>
      </c>
      <c r="D700" s="15">
        <v>272.11312000000004</v>
      </c>
      <c r="E700" s="15">
        <v>740.94999999999993</v>
      </c>
      <c r="F700" s="15">
        <v>4.3182279999999995</v>
      </c>
    </row>
    <row r="701" spans="1:6" x14ac:dyDescent="0.35">
      <c r="A701" s="21" t="s">
        <v>506</v>
      </c>
      <c r="B701" s="22" t="s">
        <v>515</v>
      </c>
      <c r="C701" s="15">
        <v>14840.726910000003</v>
      </c>
      <c r="D701" s="15">
        <v>3548.1577860000007</v>
      </c>
      <c r="E701" s="15">
        <v>2699.1749999999997</v>
      </c>
      <c r="F701" s="15">
        <v>8593.3941240000004</v>
      </c>
    </row>
    <row r="702" spans="1:6" ht="29" x14ac:dyDescent="0.35">
      <c r="A702" s="21" t="s">
        <v>506</v>
      </c>
      <c r="B702" s="22" t="s">
        <v>516</v>
      </c>
      <c r="C702" s="15">
        <v>23057.616099999999</v>
      </c>
      <c r="D702" s="15">
        <v>530.97385000000008</v>
      </c>
      <c r="E702" s="15">
        <v>8167.3860000000004</v>
      </c>
      <c r="F702" s="15">
        <v>14359.25625</v>
      </c>
    </row>
    <row r="703" spans="1:6" x14ac:dyDescent="0.35">
      <c r="A703" s="21" t="s">
        <v>506</v>
      </c>
      <c r="B703" s="22" t="s">
        <v>517</v>
      </c>
      <c r="C703" s="15">
        <v>9487.1101879999987</v>
      </c>
      <c r="D703" s="15">
        <v>4968.6352959999995</v>
      </c>
      <c r="E703" s="15">
        <v>4512.7190000000001</v>
      </c>
      <c r="F703" s="15">
        <v>5.7558919999999993</v>
      </c>
    </row>
    <row r="704" spans="1:6" x14ac:dyDescent="0.35">
      <c r="A704" s="21" t="s">
        <v>518</v>
      </c>
      <c r="B704" s="22" t="s">
        <v>718</v>
      </c>
      <c r="C704" s="15">
        <v>11586.196</v>
      </c>
      <c r="D704" s="15">
        <v>7687.2512800000013</v>
      </c>
      <c r="E704" s="15">
        <v>3887.9719999999998</v>
      </c>
      <c r="F704" s="15">
        <v>10.972720000000001</v>
      </c>
    </row>
    <row r="705" spans="1:6" x14ac:dyDescent="0.35">
      <c r="A705" s="21" t="s">
        <v>518</v>
      </c>
      <c r="B705" s="22" t="s">
        <v>519</v>
      </c>
      <c r="C705" s="15">
        <v>1416.4723484999997</v>
      </c>
      <c r="D705" s="15">
        <v>1416.4723484999997</v>
      </c>
      <c r="E705" s="15">
        <v>0</v>
      </c>
      <c r="F705" s="15">
        <v>0</v>
      </c>
    </row>
    <row r="706" spans="1:6" x14ac:dyDescent="0.35">
      <c r="A706" s="21" t="s">
        <v>518</v>
      </c>
      <c r="B706" s="22" t="s">
        <v>520</v>
      </c>
      <c r="C706" s="15">
        <v>11287.732528999999</v>
      </c>
      <c r="D706" s="15">
        <v>9890.5125289999996</v>
      </c>
      <c r="E706" s="15">
        <v>1397.2199999999998</v>
      </c>
      <c r="F706" s="15">
        <v>0</v>
      </c>
    </row>
    <row r="707" spans="1:6" x14ac:dyDescent="0.35">
      <c r="A707" s="21" t="s">
        <v>518</v>
      </c>
      <c r="B707" s="22" t="s">
        <v>722</v>
      </c>
      <c r="C707" s="15">
        <v>3061.2725864999998</v>
      </c>
      <c r="D707" s="15">
        <v>3061.2725864999998</v>
      </c>
      <c r="E707" s="15">
        <v>0</v>
      </c>
      <c r="F707" s="15">
        <v>0</v>
      </c>
    </row>
    <row r="708" spans="1:6" x14ac:dyDescent="0.35">
      <c r="A708" s="21" t="s">
        <v>518</v>
      </c>
      <c r="B708" s="22" t="s">
        <v>521</v>
      </c>
      <c r="C708" s="15">
        <v>6616.8286309999985</v>
      </c>
      <c r="D708" s="15">
        <v>6616.8286309999985</v>
      </c>
      <c r="E708" s="15">
        <v>0</v>
      </c>
      <c r="F708" s="15">
        <v>0</v>
      </c>
    </row>
    <row r="709" spans="1:6" x14ac:dyDescent="0.35">
      <c r="A709" s="21" t="s">
        <v>518</v>
      </c>
      <c r="B709" s="22" t="s">
        <v>522</v>
      </c>
      <c r="C709" s="15">
        <v>13357.294123600001</v>
      </c>
      <c r="D709" s="15">
        <v>11465.910623600001</v>
      </c>
      <c r="E709" s="15">
        <v>1891.3834999999999</v>
      </c>
      <c r="F709" s="15">
        <v>0</v>
      </c>
    </row>
    <row r="710" spans="1:6" x14ac:dyDescent="0.35">
      <c r="A710" s="21" t="s">
        <v>518</v>
      </c>
      <c r="B710" s="22" t="s">
        <v>730</v>
      </c>
      <c r="C710" s="15">
        <v>12171.645104499998</v>
      </c>
      <c r="D710" s="15">
        <v>12171.645104499998</v>
      </c>
      <c r="E710" s="15">
        <v>0</v>
      </c>
      <c r="F710" s="15">
        <v>0</v>
      </c>
    </row>
    <row r="711" spans="1:6" x14ac:dyDescent="0.35">
      <c r="A711" s="21" t="s">
        <v>518</v>
      </c>
      <c r="B711" s="22" t="s">
        <v>523</v>
      </c>
      <c r="C711" s="15">
        <v>5577.7235880000007</v>
      </c>
      <c r="D711" s="15">
        <v>5577.7235880000007</v>
      </c>
      <c r="E711" s="15">
        <v>0</v>
      </c>
      <c r="F711" s="15">
        <v>0</v>
      </c>
    </row>
    <row r="712" spans="1:6" x14ac:dyDescent="0.35">
      <c r="A712" s="21" t="s">
        <v>518</v>
      </c>
      <c r="B712" s="22" t="s">
        <v>524</v>
      </c>
      <c r="C712" s="15">
        <v>4894.498071</v>
      </c>
      <c r="D712" s="15">
        <v>4894.498071</v>
      </c>
      <c r="E712" s="15">
        <v>0</v>
      </c>
      <c r="F712" s="15">
        <v>0</v>
      </c>
    </row>
    <row r="713" spans="1:6" x14ac:dyDescent="0.35">
      <c r="A713" s="21" t="s">
        <v>518</v>
      </c>
      <c r="B713" s="22" t="s">
        <v>525</v>
      </c>
      <c r="C713" s="15">
        <v>1871.0100394999999</v>
      </c>
      <c r="D713" s="15">
        <v>833.68003950000013</v>
      </c>
      <c r="E713" s="15">
        <v>1037.33</v>
      </c>
      <c r="F713" s="15">
        <v>0</v>
      </c>
    </row>
    <row r="714" spans="1:6" x14ac:dyDescent="0.35">
      <c r="A714" s="21" t="s">
        <v>518</v>
      </c>
      <c r="B714" s="22" t="s">
        <v>526</v>
      </c>
      <c r="C714" s="15">
        <v>6733.002324</v>
      </c>
      <c r="D714" s="15">
        <v>6733.002324</v>
      </c>
      <c r="E714" s="15">
        <v>0</v>
      </c>
      <c r="F714" s="15">
        <v>0</v>
      </c>
    </row>
    <row r="715" spans="1:6" x14ac:dyDescent="0.35">
      <c r="A715" s="21" t="s">
        <v>518</v>
      </c>
      <c r="B715" s="22" t="s">
        <v>527</v>
      </c>
      <c r="C715" s="15">
        <v>7049.9831241999991</v>
      </c>
      <c r="D715" s="15">
        <v>7049.9831241999991</v>
      </c>
      <c r="E715" s="15">
        <v>0</v>
      </c>
      <c r="F715" s="15">
        <v>0</v>
      </c>
    </row>
    <row r="716" spans="1:6" x14ac:dyDescent="0.35">
      <c r="A716" s="21" t="s">
        <v>518</v>
      </c>
      <c r="B716" s="22" t="s">
        <v>528</v>
      </c>
      <c r="C716" s="15">
        <v>18351.648108499994</v>
      </c>
      <c r="D716" s="15">
        <v>9141.6889885000001</v>
      </c>
      <c r="E716" s="15">
        <v>8398.8476999999984</v>
      </c>
      <c r="F716" s="15">
        <v>811.11141999999995</v>
      </c>
    </row>
    <row r="717" spans="1:6" ht="29" x14ac:dyDescent="0.35">
      <c r="A717" s="21" t="s">
        <v>518</v>
      </c>
      <c r="B717" s="22" t="s">
        <v>529</v>
      </c>
      <c r="C717" s="15">
        <v>15182.045738099996</v>
      </c>
      <c r="D717" s="15">
        <v>11130.514126099997</v>
      </c>
      <c r="E717" s="15">
        <v>3952.8651999999997</v>
      </c>
      <c r="F717" s="15">
        <v>98.666412000000008</v>
      </c>
    </row>
    <row r="718" spans="1:6" x14ac:dyDescent="0.35">
      <c r="A718" s="21" t="s">
        <v>518</v>
      </c>
      <c r="B718" s="22" t="s">
        <v>739</v>
      </c>
      <c r="C718" s="15">
        <v>4579.1813151999995</v>
      </c>
      <c r="D718" s="15">
        <v>3308.9813152000002</v>
      </c>
      <c r="E718" s="15">
        <v>1270.1999999999998</v>
      </c>
      <c r="F718" s="15">
        <v>0</v>
      </c>
    </row>
    <row r="719" spans="1:6" x14ac:dyDescent="0.35">
      <c r="A719" s="21" t="s">
        <v>518</v>
      </c>
      <c r="B719" s="22" t="s">
        <v>530</v>
      </c>
      <c r="C719" s="15">
        <v>6235.4478945000001</v>
      </c>
      <c r="D719" s="15">
        <v>6235.4478945000001</v>
      </c>
      <c r="E719" s="15">
        <v>0</v>
      </c>
      <c r="F719" s="15">
        <v>0</v>
      </c>
    </row>
    <row r="720" spans="1:6" x14ac:dyDescent="0.35">
      <c r="A720" s="21" t="s">
        <v>518</v>
      </c>
      <c r="B720" s="22" t="s">
        <v>531</v>
      </c>
      <c r="C720" s="15">
        <v>2341.0134990000001</v>
      </c>
      <c r="D720" s="15">
        <v>2341.0134990000001</v>
      </c>
      <c r="E720" s="15">
        <v>0</v>
      </c>
      <c r="F720" s="15">
        <v>0</v>
      </c>
    </row>
    <row r="721" spans="1:6" x14ac:dyDescent="0.35">
      <c r="A721" s="21" t="s">
        <v>518</v>
      </c>
      <c r="B721" s="22" t="s">
        <v>747</v>
      </c>
      <c r="C721" s="15">
        <v>8006.9685095000004</v>
      </c>
      <c r="D721" s="15">
        <v>5402.0000094999987</v>
      </c>
      <c r="E721" s="15">
        <v>2604.9684999999999</v>
      </c>
      <c r="F721" s="15">
        <v>0</v>
      </c>
    </row>
    <row r="722" spans="1:6" x14ac:dyDescent="0.35">
      <c r="A722" s="21" t="s">
        <v>518</v>
      </c>
      <c r="B722" s="22" t="s">
        <v>532</v>
      </c>
      <c r="C722" s="15">
        <v>12764.733545999998</v>
      </c>
      <c r="D722" s="15">
        <v>12764.733545999998</v>
      </c>
      <c r="E722" s="15">
        <v>0</v>
      </c>
      <c r="F722" s="15">
        <v>0</v>
      </c>
    </row>
    <row r="723" spans="1:6" x14ac:dyDescent="0.35">
      <c r="A723" s="21" t="s">
        <v>533</v>
      </c>
      <c r="B723" s="22" t="s">
        <v>534</v>
      </c>
      <c r="C723" s="15">
        <v>47516.538886000002</v>
      </c>
      <c r="D723" s="15">
        <v>3708.4200860000001</v>
      </c>
      <c r="E723" s="15">
        <v>24068.316800000001</v>
      </c>
      <c r="F723" s="15">
        <v>19739.802</v>
      </c>
    </row>
    <row r="724" spans="1:6" x14ac:dyDescent="0.35">
      <c r="A724" s="21" t="s">
        <v>533</v>
      </c>
      <c r="B724" s="22" t="s">
        <v>535</v>
      </c>
      <c r="C724" s="15">
        <v>20812.864704000003</v>
      </c>
      <c r="D724" s="15">
        <v>1006.875638</v>
      </c>
      <c r="E724" s="15">
        <v>18003.59461</v>
      </c>
      <c r="F724" s="15">
        <v>1802.394456</v>
      </c>
    </row>
    <row r="725" spans="1:6" x14ac:dyDescent="0.35">
      <c r="A725" s="21" t="s">
        <v>533</v>
      </c>
      <c r="B725" s="22" t="s">
        <v>958</v>
      </c>
      <c r="C725" s="15">
        <v>32952.892120000004</v>
      </c>
      <c r="D725" s="15">
        <v>4793.5653000000002</v>
      </c>
      <c r="E725" s="15">
        <v>26031.3855</v>
      </c>
      <c r="F725" s="15">
        <v>2127.9413199999999</v>
      </c>
    </row>
    <row r="726" spans="1:6" x14ac:dyDescent="0.35">
      <c r="A726" s="21" t="s">
        <v>533</v>
      </c>
      <c r="B726" s="22" t="s">
        <v>536</v>
      </c>
      <c r="C726" s="15">
        <v>28808.124500000005</v>
      </c>
      <c r="D726" s="15">
        <v>512.4</v>
      </c>
      <c r="E726" s="15">
        <v>8972.9045000000006</v>
      </c>
      <c r="F726" s="15">
        <v>19322.82</v>
      </c>
    </row>
    <row r="727" spans="1:6" x14ac:dyDescent="0.35">
      <c r="A727" s="21" t="s">
        <v>533</v>
      </c>
      <c r="B727" s="22" t="s">
        <v>537</v>
      </c>
      <c r="C727" s="15">
        <v>4243.4967799999995</v>
      </c>
      <c r="D727" s="15">
        <v>20.573779999999999</v>
      </c>
      <c r="E727" s="15">
        <v>2002.5069999999998</v>
      </c>
      <c r="F727" s="15">
        <v>2220.4160000000002</v>
      </c>
    </row>
    <row r="728" spans="1:6" x14ac:dyDescent="0.35">
      <c r="A728" s="21" t="s">
        <v>533</v>
      </c>
      <c r="B728" s="22" t="s">
        <v>538</v>
      </c>
      <c r="C728" s="15">
        <v>12279.706791999999</v>
      </c>
      <c r="D728" s="15">
        <v>3642.8196200000002</v>
      </c>
      <c r="E728" s="15">
        <v>8633.3672999999999</v>
      </c>
      <c r="F728" s="15">
        <v>3.5198719999999999</v>
      </c>
    </row>
    <row r="729" spans="1:6" x14ac:dyDescent="0.35">
      <c r="A729" s="21" t="s">
        <v>533</v>
      </c>
      <c r="B729" s="22" t="s">
        <v>539</v>
      </c>
      <c r="C729" s="15">
        <v>45713.155610000002</v>
      </c>
      <c r="D729" s="15">
        <v>1683.0303000000001</v>
      </c>
      <c r="E729" s="15">
        <v>35635.275309999997</v>
      </c>
      <c r="F729" s="15">
        <v>8394.85</v>
      </c>
    </row>
    <row r="730" spans="1:6" x14ac:dyDescent="0.35">
      <c r="A730" s="21" t="s">
        <v>533</v>
      </c>
      <c r="B730" s="22" t="s">
        <v>540</v>
      </c>
      <c r="C730" s="15">
        <v>63744.42904000001</v>
      </c>
      <c r="D730" s="15">
        <v>7037.2816400000011</v>
      </c>
      <c r="E730" s="15">
        <v>38270.736399999987</v>
      </c>
      <c r="F730" s="15">
        <v>18436.411</v>
      </c>
    </row>
    <row r="731" spans="1:6" x14ac:dyDescent="0.35">
      <c r="A731" s="21" t="s">
        <v>533</v>
      </c>
      <c r="B731" s="22" t="s">
        <v>541</v>
      </c>
      <c r="C731" s="15">
        <v>5190.1159999999991</v>
      </c>
      <c r="D731" s="15">
        <v>66.975999999999999</v>
      </c>
      <c r="E731" s="15">
        <v>5123.1399999999994</v>
      </c>
      <c r="F731" s="15">
        <v>0</v>
      </c>
    </row>
    <row r="732" spans="1:6" x14ac:dyDescent="0.35">
      <c r="A732" s="21" t="s">
        <v>533</v>
      </c>
      <c r="B732" s="22" t="s">
        <v>959</v>
      </c>
      <c r="C732" s="15">
        <v>5217.9776000000002</v>
      </c>
      <c r="D732" s="15">
        <v>0</v>
      </c>
      <c r="E732" s="15">
        <v>0</v>
      </c>
      <c r="F732" s="15">
        <v>5217.9776000000002</v>
      </c>
    </row>
    <row r="733" spans="1:6" x14ac:dyDescent="0.35">
      <c r="A733" s="21" t="s">
        <v>533</v>
      </c>
      <c r="B733" s="22" t="s">
        <v>542</v>
      </c>
      <c r="C733" s="15">
        <v>19967.481000000003</v>
      </c>
      <c r="D733" s="15">
        <v>2376.346</v>
      </c>
      <c r="E733" s="15">
        <v>6861.1969999999992</v>
      </c>
      <c r="F733" s="15">
        <v>10729.937999999998</v>
      </c>
    </row>
    <row r="734" spans="1:6" x14ac:dyDescent="0.35">
      <c r="A734" s="21" t="s">
        <v>533</v>
      </c>
      <c r="B734" s="22" t="s">
        <v>960</v>
      </c>
      <c r="C734" s="15">
        <v>152792.34454999998</v>
      </c>
      <c r="D734" s="15">
        <v>9245.8243980000007</v>
      </c>
      <c r="E734" s="15">
        <v>56759.745300000002</v>
      </c>
      <c r="F734" s="15">
        <v>86786.774852000017</v>
      </c>
    </row>
    <row r="735" spans="1:6" x14ac:dyDescent="0.35">
      <c r="A735" s="21" t="s">
        <v>533</v>
      </c>
      <c r="B735" s="22" t="s">
        <v>543</v>
      </c>
      <c r="C735" s="15">
        <v>30486.667495999995</v>
      </c>
      <c r="D735" s="15">
        <v>1791.5774999999999</v>
      </c>
      <c r="E735" s="15">
        <v>9712.1202400000002</v>
      </c>
      <c r="F735" s="15">
        <v>18982.969755999999</v>
      </c>
    </row>
    <row r="736" spans="1:6" x14ac:dyDescent="0.35">
      <c r="A736" s="21" t="s">
        <v>533</v>
      </c>
      <c r="B736" s="22" t="s">
        <v>544</v>
      </c>
      <c r="C736" s="15">
        <v>36706.10203400001</v>
      </c>
      <c r="D736" s="15">
        <v>3202.7606859999996</v>
      </c>
      <c r="E736" s="15">
        <v>28036.475300000002</v>
      </c>
      <c r="F736" s="15">
        <v>5466.8660479999999</v>
      </c>
    </row>
    <row r="737" spans="1:6" x14ac:dyDescent="0.35">
      <c r="A737" s="21" t="s">
        <v>533</v>
      </c>
      <c r="B737" s="22" t="s">
        <v>545</v>
      </c>
      <c r="C737" s="15">
        <v>56644.043269999995</v>
      </c>
      <c r="D737" s="15">
        <v>6699.2974699999995</v>
      </c>
      <c r="E737" s="15">
        <v>35377.230800000005</v>
      </c>
      <c r="F737" s="15">
        <v>14567.515000000001</v>
      </c>
    </row>
    <row r="738" spans="1:6" x14ac:dyDescent="0.35">
      <c r="A738" s="21" t="s">
        <v>533</v>
      </c>
      <c r="B738" s="22" t="s">
        <v>546</v>
      </c>
      <c r="C738" s="15">
        <v>63301.638388000007</v>
      </c>
      <c r="D738" s="15">
        <v>8649.0246099999986</v>
      </c>
      <c r="E738" s="15">
        <v>16833.126499999998</v>
      </c>
      <c r="F738" s="15">
        <v>37819.487278000001</v>
      </c>
    </row>
    <row r="739" spans="1:6" x14ac:dyDescent="0.35">
      <c r="A739" s="21" t="s">
        <v>533</v>
      </c>
      <c r="B739" s="22" t="s">
        <v>547</v>
      </c>
      <c r="C739" s="15">
        <v>78956.12077199998</v>
      </c>
      <c r="D739" s="15">
        <v>5701.6819999999989</v>
      </c>
      <c r="E739" s="15">
        <v>41458.598900000005</v>
      </c>
      <c r="F739" s="15">
        <v>31795.839872</v>
      </c>
    </row>
    <row r="740" spans="1:6" x14ac:dyDescent="0.35">
      <c r="A740" s="21" t="s">
        <v>533</v>
      </c>
      <c r="B740" s="22" t="s">
        <v>548</v>
      </c>
      <c r="C740" s="15">
        <v>45430.938647999996</v>
      </c>
      <c r="D740" s="15">
        <v>8978.0876360000002</v>
      </c>
      <c r="E740" s="15">
        <v>8018.1375000000007</v>
      </c>
      <c r="F740" s="15">
        <v>28434.713512000002</v>
      </c>
    </row>
    <row r="741" spans="1:6" x14ac:dyDescent="0.35">
      <c r="A741" s="21" t="s">
        <v>533</v>
      </c>
      <c r="B741" s="22" t="s">
        <v>549</v>
      </c>
      <c r="C741" s="15">
        <v>8955.8864519999988</v>
      </c>
      <c r="D741" s="15">
        <v>2213.6659999999997</v>
      </c>
      <c r="E741" s="15">
        <v>1961.4004999999997</v>
      </c>
      <c r="F741" s="15">
        <v>4780.8199520000007</v>
      </c>
    </row>
    <row r="742" spans="1:6" x14ac:dyDescent="0.35">
      <c r="A742" s="21" t="s">
        <v>533</v>
      </c>
      <c r="B742" s="22" t="s">
        <v>806</v>
      </c>
      <c r="C742" s="15">
        <v>68946.527507999985</v>
      </c>
      <c r="D742" s="15">
        <v>9689.9582520000004</v>
      </c>
      <c r="E742" s="15">
        <v>47309.894999999997</v>
      </c>
      <c r="F742" s="15">
        <v>11946.674256</v>
      </c>
    </row>
    <row r="743" spans="1:6" x14ac:dyDescent="0.35">
      <c r="A743" s="21" t="s">
        <v>533</v>
      </c>
      <c r="B743" s="22" t="s">
        <v>550</v>
      </c>
      <c r="C743" s="15">
        <v>135325.33183799998</v>
      </c>
      <c r="D743" s="15">
        <v>23139.157427999984</v>
      </c>
      <c r="E743" s="15">
        <v>90912.398759999982</v>
      </c>
      <c r="F743" s="15">
        <v>21273.77565</v>
      </c>
    </row>
    <row r="744" spans="1:6" x14ac:dyDescent="0.35">
      <c r="A744" s="21" t="s">
        <v>551</v>
      </c>
      <c r="B744" s="22" t="s">
        <v>552</v>
      </c>
      <c r="C744" s="15">
        <v>76892.003831999988</v>
      </c>
      <c r="D744" s="15">
        <v>1461.387772</v>
      </c>
      <c r="E744" s="15">
        <v>70584.642560000008</v>
      </c>
      <c r="F744" s="15">
        <v>4845.9735000000001</v>
      </c>
    </row>
    <row r="745" spans="1:6" x14ac:dyDescent="0.35">
      <c r="A745" s="21" t="s">
        <v>551</v>
      </c>
      <c r="B745" s="22" t="s">
        <v>961</v>
      </c>
      <c r="C745" s="15">
        <v>46989.183750000004</v>
      </c>
      <c r="D745" s="15">
        <v>11658.571900000001</v>
      </c>
      <c r="E745" s="15">
        <v>29075.936499999996</v>
      </c>
      <c r="F745" s="15">
        <v>6254.6753500000004</v>
      </c>
    </row>
    <row r="746" spans="1:6" x14ac:dyDescent="0.35">
      <c r="A746" s="21" t="s">
        <v>551</v>
      </c>
      <c r="B746" s="22" t="s">
        <v>962</v>
      </c>
      <c r="C746" s="15">
        <v>5682.7420000000002</v>
      </c>
      <c r="D746" s="15">
        <v>0</v>
      </c>
      <c r="E746" s="15">
        <v>5682.7420000000002</v>
      </c>
      <c r="F746" s="15">
        <v>0</v>
      </c>
    </row>
    <row r="747" spans="1:6" x14ac:dyDescent="0.35">
      <c r="A747" s="21" t="s">
        <v>551</v>
      </c>
      <c r="B747" s="22" t="s">
        <v>963</v>
      </c>
      <c r="C747" s="15">
        <v>45393.116194000002</v>
      </c>
      <c r="D747" s="15">
        <v>3873.45</v>
      </c>
      <c r="E747" s="15">
        <v>6351</v>
      </c>
      <c r="F747" s="15">
        <v>35168.666193999998</v>
      </c>
    </row>
    <row r="748" spans="1:6" x14ac:dyDescent="0.35">
      <c r="A748" s="21" t="s">
        <v>551</v>
      </c>
      <c r="B748" s="22" t="s">
        <v>964</v>
      </c>
      <c r="C748" s="15">
        <v>581730.5903360009</v>
      </c>
      <c r="D748" s="15">
        <v>166791.0111179997</v>
      </c>
      <c r="E748" s="15">
        <v>312359.61262999999</v>
      </c>
      <c r="F748" s="15">
        <v>102579.96658800001</v>
      </c>
    </row>
    <row r="749" spans="1:6" x14ac:dyDescent="0.35">
      <c r="A749" s="21" t="s">
        <v>551</v>
      </c>
      <c r="B749" s="22" t="s">
        <v>553</v>
      </c>
      <c r="C749" s="15">
        <v>54631.411024000001</v>
      </c>
      <c r="D749" s="15">
        <v>5227.6579999999994</v>
      </c>
      <c r="E749" s="15">
        <v>8898.8094999999994</v>
      </c>
      <c r="F749" s="15">
        <v>40504.943524000009</v>
      </c>
    </row>
    <row r="750" spans="1:6" x14ac:dyDescent="0.35">
      <c r="A750" s="21" t="s">
        <v>551</v>
      </c>
      <c r="B750" s="22" t="s">
        <v>965</v>
      </c>
      <c r="C750" s="15">
        <v>19850.489499999996</v>
      </c>
      <c r="D750" s="15">
        <v>2319.4920000000002</v>
      </c>
      <c r="E750" s="15">
        <v>6705.5974999999989</v>
      </c>
      <c r="F750" s="15">
        <v>10825.4</v>
      </c>
    </row>
    <row r="751" spans="1:6" x14ac:dyDescent="0.35">
      <c r="A751" s="21" t="s">
        <v>551</v>
      </c>
      <c r="B751" s="22" t="s">
        <v>966</v>
      </c>
      <c r="C751" s="15">
        <v>44292.375029999988</v>
      </c>
      <c r="D751" s="15">
        <v>12116.73495</v>
      </c>
      <c r="E751" s="15">
        <v>18241.24008</v>
      </c>
      <c r="F751" s="15">
        <v>13934.400000000001</v>
      </c>
    </row>
    <row r="752" spans="1:6" x14ac:dyDescent="0.35">
      <c r="A752" s="21" t="s">
        <v>551</v>
      </c>
      <c r="B752" s="22" t="s">
        <v>554</v>
      </c>
      <c r="C752" s="15">
        <v>107352.64836499999</v>
      </c>
      <c r="D752" s="15">
        <v>38570.358719999989</v>
      </c>
      <c r="E752" s="15">
        <v>61212.186999999991</v>
      </c>
      <c r="F752" s="15">
        <v>7570.1026449999999</v>
      </c>
    </row>
    <row r="753" spans="1:6" x14ac:dyDescent="0.35">
      <c r="A753" s="21" t="s">
        <v>551</v>
      </c>
      <c r="B753" s="22" t="s">
        <v>555</v>
      </c>
      <c r="C753" s="15">
        <v>265625.99239799997</v>
      </c>
      <c r="D753" s="15">
        <v>127333.74583799999</v>
      </c>
      <c r="E753" s="15">
        <v>108055.54055999995</v>
      </c>
      <c r="F753" s="15">
        <v>30236.705999999998</v>
      </c>
    </row>
    <row r="754" spans="1:6" x14ac:dyDescent="0.35">
      <c r="A754" s="21" t="s">
        <v>551</v>
      </c>
      <c r="B754" s="22" t="s">
        <v>556</v>
      </c>
      <c r="C754" s="15">
        <v>70940.969355999987</v>
      </c>
      <c r="D754" s="15">
        <v>275.57681399999996</v>
      </c>
      <c r="E754" s="15">
        <v>58800.584029999998</v>
      </c>
      <c r="F754" s="15">
        <v>11864.808512</v>
      </c>
    </row>
    <row r="755" spans="1:6" x14ac:dyDescent="0.35">
      <c r="A755" s="21" t="s">
        <v>551</v>
      </c>
      <c r="B755" s="22" t="s">
        <v>557</v>
      </c>
      <c r="C755" s="15">
        <v>215501.01491600001</v>
      </c>
      <c r="D755" s="15">
        <v>21234.017645999997</v>
      </c>
      <c r="E755" s="15">
        <v>178536.00327000002</v>
      </c>
      <c r="F755" s="15">
        <v>15730.993999999999</v>
      </c>
    </row>
    <row r="756" spans="1:6" x14ac:dyDescent="0.35">
      <c r="A756" s="21" t="s">
        <v>551</v>
      </c>
      <c r="B756" s="22" t="s">
        <v>558</v>
      </c>
      <c r="C756" s="15">
        <v>23019.587993999998</v>
      </c>
      <c r="D756" s="15">
        <v>4754.1119940000008</v>
      </c>
      <c r="E756" s="15">
        <v>18265.475999999999</v>
      </c>
      <c r="F756" s="15">
        <v>0</v>
      </c>
    </row>
    <row r="757" spans="1:6" x14ac:dyDescent="0.35">
      <c r="A757" s="21" t="s">
        <v>551</v>
      </c>
      <c r="B757" s="22" t="s">
        <v>559</v>
      </c>
      <c r="C757" s="15">
        <v>52465.009760000001</v>
      </c>
      <c r="D757" s="15">
        <v>4508.6922800000002</v>
      </c>
      <c r="E757" s="15">
        <v>32817.117479999994</v>
      </c>
      <c r="F757" s="15">
        <v>15139.199999999999</v>
      </c>
    </row>
    <row r="758" spans="1:6" x14ac:dyDescent="0.35">
      <c r="A758" s="21" t="s">
        <v>551</v>
      </c>
      <c r="B758" s="22" t="s">
        <v>560</v>
      </c>
      <c r="C758" s="15">
        <v>15479.839249999997</v>
      </c>
      <c r="D758" s="15">
        <v>3803.982</v>
      </c>
      <c r="E758" s="15">
        <v>3269.7064999999998</v>
      </c>
      <c r="F758" s="15">
        <v>8406.1507499999989</v>
      </c>
    </row>
    <row r="759" spans="1:6" x14ac:dyDescent="0.35">
      <c r="A759" s="21" t="s">
        <v>551</v>
      </c>
      <c r="B759" s="22" t="s">
        <v>807</v>
      </c>
      <c r="C759" s="15">
        <v>51868.910959999994</v>
      </c>
      <c r="D759" s="15">
        <v>3434.3764999999994</v>
      </c>
      <c r="E759" s="15">
        <v>16139.48446</v>
      </c>
      <c r="F759" s="15">
        <v>32295.050000000003</v>
      </c>
    </row>
    <row r="760" spans="1:6" x14ac:dyDescent="0.35">
      <c r="A760" s="21" t="s">
        <v>551</v>
      </c>
      <c r="B760" s="22" t="s">
        <v>561</v>
      </c>
      <c r="C760" s="15">
        <v>10066.5154</v>
      </c>
      <c r="D760" s="15">
        <v>1534.8488</v>
      </c>
      <c r="E760" s="15">
        <v>8531.6666000000005</v>
      </c>
      <c r="F760" s="15">
        <v>0</v>
      </c>
    </row>
    <row r="761" spans="1:6" ht="29" x14ac:dyDescent="0.35">
      <c r="A761" s="21" t="s">
        <v>551</v>
      </c>
      <c r="B761" s="22" t="s">
        <v>562</v>
      </c>
      <c r="C761" s="15">
        <v>151337.19419600003</v>
      </c>
      <c r="D761" s="15">
        <v>44586.315486</v>
      </c>
      <c r="E761" s="15">
        <v>96718.136310000016</v>
      </c>
      <c r="F761" s="15">
        <v>10032.742399999999</v>
      </c>
    </row>
    <row r="762" spans="1:6" x14ac:dyDescent="0.35">
      <c r="A762" s="21" t="s">
        <v>551</v>
      </c>
      <c r="B762" s="22" t="s">
        <v>563</v>
      </c>
      <c r="C762" s="15">
        <v>10248.965499999998</v>
      </c>
      <c r="D762" s="15">
        <v>554.4</v>
      </c>
      <c r="E762" s="15">
        <v>9694.5655000000006</v>
      </c>
      <c r="F762" s="15">
        <v>0</v>
      </c>
    </row>
    <row r="763" spans="1:6" x14ac:dyDescent="0.35">
      <c r="A763" s="21" t="s">
        <v>551</v>
      </c>
      <c r="B763" s="22" t="s">
        <v>564</v>
      </c>
      <c r="C763" s="15">
        <v>114310.52989999999</v>
      </c>
      <c r="D763" s="15">
        <v>11014.190799999998</v>
      </c>
      <c r="E763" s="15">
        <v>63362.225100000003</v>
      </c>
      <c r="F763" s="15">
        <v>39934.113999999994</v>
      </c>
    </row>
    <row r="764" spans="1:6" x14ac:dyDescent="0.35">
      <c r="A764" s="21" t="s">
        <v>551</v>
      </c>
      <c r="B764" s="22" t="s">
        <v>565</v>
      </c>
      <c r="C764" s="15">
        <v>266179.90886300005</v>
      </c>
      <c r="D764" s="15">
        <v>107011.95471800002</v>
      </c>
      <c r="E764" s="15">
        <v>126245.89121999996</v>
      </c>
      <c r="F764" s="15">
        <v>32922.062924999998</v>
      </c>
    </row>
    <row r="765" spans="1:6" x14ac:dyDescent="0.35">
      <c r="A765" s="21" t="s">
        <v>551</v>
      </c>
      <c r="B765" s="22" t="s">
        <v>566</v>
      </c>
      <c r="C765" s="15">
        <v>61971.850750000005</v>
      </c>
      <c r="D765" s="15">
        <v>6924.3859999999995</v>
      </c>
      <c r="E765" s="15">
        <v>39403.464749999999</v>
      </c>
      <c r="F765" s="15">
        <v>15644</v>
      </c>
    </row>
    <row r="766" spans="1:6" x14ac:dyDescent="0.35">
      <c r="A766" s="21" t="s">
        <v>551</v>
      </c>
      <c r="B766" s="22" t="s">
        <v>567</v>
      </c>
      <c r="C766" s="15">
        <v>20221.808500000003</v>
      </c>
      <c r="D766" s="15">
        <v>6395.1579999999994</v>
      </c>
      <c r="E766" s="15">
        <v>13826.650499999998</v>
      </c>
      <c r="F766" s="15">
        <v>0</v>
      </c>
    </row>
    <row r="767" spans="1:6" x14ac:dyDescent="0.35">
      <c r="A767" s="21" t="s">
        <v>551</v>
      </c>
      <c r="B767" s="22" t="s">
        <v>568</v>
      </c>
      <c r="C767" s="15">
        <v>637.33600000000001</v>
      </c>
      <c r="D767" s="15">
        <v>637.33600000000001</v>
      </c>
      <c r="E767" s="15">
        <v>0</v>
      </c>
      <c r="F767" s="15">
        <v>0</v>
      </c>
    </row>
    <row r="768" spans="1:6" x14ac:dyDescent="0.35">
      <c r="A768" s="21" t="s">
        <v>551</v>
      </c>
      <c r="B768" s="22" t="s">
        <v>569</v>
      </c>
      <c r="C768" s="15">
        <v>32376.153499999993</v>
      </c>
      <c r="D768" s="15">
        <v>3237.71</v>
      </c>
      <c r="E768" s="15">
        <v>24092.043499999996</v>
      </c>
      <c r="F768" s="15">
        <v>5046.3999999999996</v>
      </c>
    </row>
    <row r="769" spans="1:6" x14ac:dyDescent="0.35">
      <c r="A769" s="21" t="s">
        <v>551</v>
      </c>
      <c r="B769" s="22" t="s">
        <v>570</v>
      </c>
      <c r="C769" s="15">
        <v>26339.676279999996</v>
      </c>
      <c r="D769" s="15">
        <v>697.5127</v>
      </c>
      <c r="E769" s="15">
        <v>25638.863699999994</v>
      </c>
      <c r="F769" s="15">
        <v>3.2998799999999999</v>
      </c>
    </row>
    <row r="770" spans="1:6" x14ac:dyDescent="0.35">
      <c r="A770" s="21" t="s">
        <v>551</v>
      </c>
      <c r="B770" s="22" t="s">
        <v>967</v>
      </c>
      <c r="C770" s="15">
        <v>21716.979599999999</v>
      </c>
      <c r="D770" s="15">
        <v>6105.96</v>
      </c>
      <c r="E770" s="15">
        <v>6456.85</v>
      </c>
      <c r="F770" s="15">
        <v>9154.1696000000011</v>
      </c>
    </row>
    <row r="771" spans="1:6" x14ac:dyDescent="0.35">
      <c r="A771" s="21" t="s">
        <v>551</v>
      </c>
      <c r="B771" s="22" t="s">
        <v>571</v>
      </c>
      <c r="C771" s="15">
        <v>52342.081860000006</v>
      </c>
      <c r="D771" s="15">
        <v>11077.64</v>
      </c>
      <c r="E771" s="15">
        <v>37731.961859999996</v>
      </c>
      <c r="F771" s="15">
        <v>3532.48</v>
      </c>
    </row>
    <row r="772" spans="1:6" x14ac:dyDescent="0.35">
      <c r="A772" s="21" t="s">
        <v>551</v>
      </c>
      <c r="B772" s="22" t="s">
        <v>968</v>
      </c>
      <c r="C772" s="15">
        <v>81765.400097999998</v>
      </c>
      <c r="D772" s="15">
        <v>2733.4009979999996</v>
      </c>
      <c r="E772" s="15">
        <v>77619.007100000003</v>
      </c>
      <c r="F772" s="15">
        <v>1412.992</v>
      </c>
    </row>
    <row r="773" spans="1:6" x14ac:dyDescent="0.35">
      <c r="A773" s="21" t="s">
        <v>551</v>
      </c>
      <c r="B773" s="22" t="s">
        <v>572</v>
      </c>
      <c r="C773" s="15">
        <v>149071.55193999995</v>
      </c>
      <c r="D773" s="15">
        <v>18388.806000000004</v>
      </c>
      <c r="E773" s="15">
        <v>100635.18513999999</v>
      </c>
      <c r="F773" s="15">
        <v>30047.560800000003</v>
      </c>
    </row>
    <row r="774" spans="1:6" x14ac:dyDescent="0.35">
      <c r="A774" s="21" t="s">
        <v>551</v>
      </c>
      <c r="B774" s="22" t="s">
        <v>573</v>
      </c>
      <c r="C774" s="15">
        <v>4401.84393</v>
      </c>
      <c r="D774" s="15">
        <v>3184.5689299999999</v>
      </c>
      <c r="E774" s="15">
        <v>1217.2749999999999</v>
      </c>
      <c r="F774" s="15">
        <v>0</v>
      </c>
    </row>
    <row r="775" spans="1:6" x14ac:dyDescent="0.35">
      <c r="A775" s="21" t="s">
        <v>551</v>
      </c>
      <c r="B775" s="22" t="s">
        <v>574</v>
      </c>
      <c r="C775" s="15">
        <v>18734.66588</v>
      </c>
      <c r="D775" s="15">
        <v>674.5612799999999</v>
      </c>
      <c r="E775" s="15">
        <v>9899.7049999999999</v>
      </c>
      <c r="F775" s="15">
        <v>8160.3996000000006</v>
      </c>
    </row>
    <row r="776" spans="1:6" x14ac:dyDescent="0.35">
      <c r="A776" s="21" t="s">
        <v>551</v>
      </c>
      <c r="B776" s="22" t="s">
        <v>575</v>
      </c>
      <c r="C776" s="15">
        <v>23209.256020000004</v>
      </c>
      <c r="D776" s="15">
        <v>2619.41552</v>
      </c>
      <c r="E776" s="15">
        <v>3028.3684999999996</v>
      </c>
      <c r="F776" s="15">
        <v>17561.471999999998</v>
      </c>
    </row>
    <row r="777" spans="1:6" x14ac:dyDescent="0.35">
      <c r="A777" s="21" t="s">
        <v>551</v>
      </c>
      <c r="B777" s="22" t="s">
        <v>576</v>
      </c>
      <c r="C777" s="15">
        <v>36157.933970000006</v>
      </c>
      <c r="D777" s="15">
        <v>5831.25785</v>
      </c>
      <c r="E777" s="15">
        <v>28106.260120000003</v>
      </c>
      <c r="F777" s="15">
        <v>2220.4160000000002</v>
      </c>
    </row>
    <row r="778" spans="1:6" x14ac:dyDescent="0.35">
      <c r="A778" s="21" t="s">
        <v>551</v>
      </c>
      <c r="B778" s="22" t="s">
        <v>577</v>
      </c>
      <c r="C778" s="15">
        <v>92296.706680000047</v>
      </c>
      <c r="D778" s="15">
        <v>22279.359709999982</v>
      </c>
      <c r="E778" s="15">
        <v>62144.317709999996</v>
      </c>
      <c r="F778" s="15">
        <v>7873.0292600000012</v>
      </c>
    </row>
    <row r="779" spans="1:6" x14ac:dyDescent="0.35">
      <c r="A779" s="21" t="s">
        <v>551</v>
      </c>
      <c r="B779" s="22" t="s">
        <v>578</v>
      </c>
      <c r="C779" s="15">
        <v>32266.337</v>
      </c>
      <c r="D779" s="15">
        <v>9624.2465000000011</v>
      </c>
      <c r="E779" s="15">
        <v>8478.6684999999998</v>
      </c>
      <c r="F779" s="15">
        <v>14163.421999999999</v>
      </c>
    </row>
    <row r="780" spans="1:6" x14ac:dyDescent="0.35">
      <c r="A780" s="21" t="s">
        <v>551</v>
      </c>
      <c r="B780" s="22" t="s">
        <v>579</v>
      </c>
      <c r="C780" s="15">
        <v>98883.916360000003</v>
      </c>
      <c r="D780" s="15">
        <v>13640.472400000001</v>
      </c>
      <c r="E780" s="15">
        <v>61421.115960000003</v>
      </c>
      <c r="F780" s="15">
        <v>23822.328000000001</v>
      </c>
    </row>
    <row r="781" spans="1:6" x14ac:dyDescent="0.35">
      <c r="A781" s="21" t="s">
        <v>551</v>
      </c>
      <c r="B781" s="22" t="s">
        <v>808</v>
      </c>
      <c r="C781" s="15">
        <v>42038.82538699999</v>
      </c>
      <c r="D781" s="15">
        <v>4860.1160119999995</v>
      </c>
      <c r="E781" s="15">
        <v>17998.733999999997</v>
      </c>
      <c r="F781" s="15">
        <v>19179.975375000002</v>
      </c>
    </row>
    <row r="782" spans="1:6" x14ac:dyDescent="0.35">
      <c r="A782" s="21" t="s">
        <v>580</v>
      </c>
      <c r="B782" s="22" t="s">
        <v>581</v>
      </c>
      <c r="C782" s="15">
        <v>12111.720002499998</v>
      </c>
      <c r="D782" s="15">
        <v>1739.5625025000002</v>
      </c>
      <c r="E782" s="15">
        <v>7052.7814999999991</v>
      </c>
      <c r="F782" s="15">
        <v>3319.3760000000002</v>
      </c>
    </row>
    <row r="783" spans="1:6" x14ac:dyDescent="0.35">
      <c r="A783" s="21" t="s">
        <v>580</v>
      </c>
      <c r="B783" s="22" t="s">
        <v>809</v>
      </c>
      <c r="C783" s="15">
        <v>8510.7336799999994</v>
      </c>
      <c r="D783" s="15">
        <v>2675.7593499999998</v>
      </c>
      <c r="E783" s="15">
        <v>2682.7873299999997</v>
      </c>
      <c r="F783" s="15">
        <v>3152.1870000000004</v>
      </c>
    </row>
    <row r="784" spans="1:6" x14ac:dyDescent="0.35">
      <c r="A784" s="21" t="s">
        <v>580</v>
      </c>
      <c r="B784" s="22" t="s">
        <v>810</v>
      </c>
      <c r="C784" s="15">
        <v>4448.2485800000004</v>
      </c>
      <c r="D784" s="15">
        <v>1640.26738</v>
      </c>
      <c r="E784" s="15">
        <v>2699.2864</v>
      </c>
      <c r="F784" s="15">
        <v>108.6948</v>
      </c>
    </row>
    <row r="785" spans="1:6" x14ac:dyDescent="0.35">
      <c r="A785" s="21" t="s">
        <v>580</v>
      </c>
      <c r="B785" s="22" t="s">
        <v>582</v>
      </c>
      <c r="C785" s="15">
        <v>662.42433600000004</v>
      </c>
      <c r="D785" s="15">
        <v>648.64833599999997</v>
      </c>
      <c r="E785" s="15">
        <v>13.776</v>
      </c>
      <c r="F785" s="15">
        <v>0</v>
      </c>
    </row>
    <row r="786" spans="1:6" x14ac:dyDescent="0.35">
      <c r="A786" s="21" t="s">
        <v>580</v>
      </c>
      <c r="B786" s="22" t="s">
        <v>583</v>
      </c>
      <c r="C786" s="15">
        <v>2054.1040899999998</v>
      </c>
      <c r="D786" s="15">
        <v>1779.11409</v>
      </c>
      <c r="E786" s="15">
        <v>0</v>
      </c>
      <c r="F786" s="15">
        <v>274.99</v>
      </c>
    </row>
    <row r="787" spans="1:6" x14ac:dyDescent="0.35">
      <c r="A787" s="21" t="s">
        <v>580</v>
      </c>
      <c r="B787" s="22" t="s">
        <v>584</v>
      </c>
      <c r="C787" s="15">
        <v>24431.17238</v>
      </c>
      <c r="D787" s="15">
        <v>0</v>
      </c>
      <c r="E787" s="15">
        <v>14843.01238</v>
      </c>
      <c r="F787" s="15">
        <v>9588.16</v>
      </c>
    </row>
    <row r="788" spans="1:6" x14ac:dyDescent="0.35">
      <c r="A788" s="21" t="s">
        <v>580</v>
      </c>
      <c r="B788" s="22" t="s">
        <v>585</v>
      </c>
      <c r="C788" s="15">
        <v>30750.328003999999</v>
      </c>
      <c r="D788" s="15">
        <v>15460.762004000002</v>
      </c>
      <c r="E788" s="15">
        <v>15289.565999999999</v>
      </c>
      <c r="F788" s="15">
        <v>0</v>
      </c>
    </row>
    <row r="789" spans="1:6" x14ac:dyDescent="0.35">
      <c r="A789" s="21" t="s">
        <v>580</v>
      </c>
      <c r="B789" s="22" t="s">
        <v>586</v>
      </c>
      <c r="C789" s="15">
        <v>4928.7478500000007</v>
      </c>
      <c r="D789" s="15">
        <v>2240.6638499999995</v>
      </c>
      <c r="E789" s="15">
        <v>1468.1848</v>
      </c>
      <c r="F789" s="15">
        <v>1219.8992000000001</v>
      </c>
    </row>
    <row r="790" spans="1:6" x14ac:dyDescent="0.35">
      <c r="A790" s="21" t="s">
        <v>580</v>
      </c>
      <c r="B790" s="22" t="s">
        <v>587</v>
      </c>
      <c r="C790" s="15">
        <v>2445.3977000000004</v>
      </c>
      <c r="D790" s="15">
        <v>2099.8726999999999</v>
      </c>
      <c r="E790" s="15">
        <v>345.52500000000003</v>
      </c>
      <c r="F790" s="15">
        <v>0</v>
      </c>
    </row>
    <row r="791" spans="1:6" x14ac:dyDescent="0.35">
      <c r="A791" s="21" t="s">
        <v>580</v>
      </c>
      <c r="B791" s="22" t="s">
        <v>857</v>
      </c>
      <c r="C791" s="16"/>
      <c r="D791" s="16"/>
      <c r="E791" s="16"/>
      <c r="F791" s="16"/>
    </row>
    <row r="792" spans="1:6" x14ac:dyDescent="0.35">
      <c r="A792" s="21" t="s">
        <v>580</v>
      </c>
      <c r="B792" s="22" t="s">
        <v>588</v>
      </c>
      <c r="C792" s="15">
        <v>93.160530000000008</v>
      </c>
      <c r="D792" s="15">
        <v>93.160530000000008</v>
      </c>
      <c r="E792" s="15">
        <v>0</v>
      </c>
      <c r="F792" s="15">
        <v>0</v>
      </c>
    </row>
    <row r="793" spans="1:6" x14ac:dyDescent="0.35">
      <c r="A793" s="21" t="s">
        <v>580</v>
      </c>
      <c r="B793" s="22" t="s">
        <v>589</v>
      </c>
      <c r="C793" s="15">
        <v>27535.165700000005</v>
      </c>
      <c r="D793" s="15">
        <v>19008.318299999999</v>
      </c>
      <c r="E793" s="15">
        <v>8526.8474000000006</v>
      </c>
      <c r="F793" s="15">
        <v>0</v>
      </c>
    </row>
    <row r="794" spans="1:6" x14ac:dyDescent="0.35">
      <c r="A794" s="21" t="s">
        <v>580</v>
      </c>
      <c r="B794" s="22" t="s">
        <v>590</v>
      </c>
      <c r="C794" s="15">
        <v>6676.8876579999996</v>
      </c>
      <c r="D794" s="15">
        <v>3496.0951580000005</v>
      </c>
      <c r="E794" s="15">
        <v>3180.7924999999996</v>
      </c>
      <c r="F794" s="15">
        <v>0</v>
      </c>
    </row>
    <row r="795" spans="1:6" x14ac:dyDescent="0.35">
      <c r="A795" s="21" t="s">
        <v>580</v>
      </c>
      <c r="B795" s="22" t="s">
        <v>591</v>
      </c>
      <c r="C795" s="15">
        <v>1235.1959500000003</v>
      </c>
      <c r="D795" s="15">
        <v>554.86755000000005</v>
      </c>
      <c r="E795" s="15">
        <v>0</v>
      </c>
      <c r="F795" s="15">
        <v>680.3284000000001</v>
      </c>
    </row>
    <row r="796" spans="1:6" x14ac:dyDescent="0.35">
      <c r="A796" s="21" t="s">
        <v>580</v>
      </c>
      <c r="B796" s="22" t="s">
        <v>592</v>
      </c>
      <c r="C796" s="15">
        <v>449.18079999999998</v>
      </c>
      <c r="D796" s="15">
        <v>449.18079999999998</v>
      </c>
      <c r="E796" s="15">
        <v>0</v>
      </c>
      <c r="F796" s="15">
        <v>0</v>
      </c>
    </row>
    <row r="797" spans="1:6" x14ac:dyDescent="0.35">
      <c r="A797" s="21" t="s">
        <v>580</v>
      </c>
      <c r="B797" s="22" t="s">
        <v>593</v>
      </c>
      <c r="C797" s="15">
        <v>15321.449589999998</v>
      </c>
      <c r="D797" s="15">
        <v>4552.5153899999978</v>
      </c>
      <c r="E797" s="15">
        <v>10286.588399999999</v>
      </c>
      <c r="F797" s="15">
        <v>482.3458</v>
      </c>
    </row>
    <row r="798" spans="1:6" x14ac:dyDescent="0.35">
      <c r="A798" s="21" t="s">
        <v>580</v>
      </c>
      <c r="B798" s="22" t="s">
        <v>594</v>
      </c>
      <c r="C798" s="15">
        <v>28312.193050000005</v>
      </c>
      <c r="D798" s="15">
        <v>21076.696630000006</v>
      </c>
      <c r="E798" s="15">
        <v>7148.3474200000001</v>
      </c>
      <c r="F798" s="15">
        <v>87.149000000000001</v>
      </c>
    </row>
    <row r="799" spans="1:6" x14ac:dyDescent="0.35">
      <c r="A799" s="21" t="s">
        <v>580</v>
      </c>
      <c r="B799" s="22" t="s">
        <v>595</v>
      </c>
      <c r="C799" s="15">
        <v>4183.4193359999999</v>
      </c>
      <c r="D799" s="15">
        <v>3100.7743360000004</v>
      </c>
      <c r="E799" s="15">
        <v>1082.645</v>
      </c>
      <c r="F799" s="15">
        <v>0</v>
      </c>
    </row>
    <row r="800" spans="1:6" x14ac:dyDescent="0.35">
      <c r="A800" s="21" t="s">
        <v>580</v>
      </c>
      <c r="B800" s="22" t="s">
        <v>596</v>
      </c>
      <c r="C800" s="15">
        <v>9146.4549790000001</v>
      </c>
      <c r="D800" s="15">
        <v>4208.9358480000001</v>
      </c>
      <c r="E800" s="15">
        <v>4931.7550000000001</v>
      </c>
      <c r="F800" s="15">
        <v>5.7641309999999999</v>
      </c>
    </row>
    <row r="801" spans="1:6" ht="29" x14ac:dyDescent="0.35">
      <c r="A801" s="21" t="s">
        <v>580</v>
      </c>
      <c r="B801" s="22" t="s">
        <v>811</v>
      </c>
      <c r="C801" s="15">
        <v>3258.1089999999999</v>
      </c>
      <c r="D801" s="15">
        <v>83.72</v>
      </c>
      <c r="E801" s="15">
        <v>1458.6129999999998</v>
      </c>
      <c r="F801" s="15">
        <v>1715.7760000000001</v>
      </c>
    </row>
    <row r="802" spans="1:6" ht="29" x14ac:dyDescent="0.35">
      <c r="A802" s="21" t="s">
        <v>580</v>
      </c>
      <c r="B802" s="22" t="s">
        <v>597</v>
      </c>
      <c r="C802" s="15">
        <v>5455.0036859999991</v>
      </c>
      <c r="D802" s="15">
        <v>981.44601000000011</v>
      </c>
      <c r="E802" s="15">
        <v>63.793999999999997</v>
      </c>
      <c r="F802" s="15">
        <v>4409.7636759999996</v>
      </c>
    </row>
    <row r="803" spans="1:6" x14ac:dyDescent="0.35">
      <c r="A803" s="21" t="s">
        <v>580</v>
      </c>
      <c r="B803" s="22" t="s">
        <v>598</v>
      </c>
      <c r="C803" s="15">
        <v>8718.5598099999988</v>
      </c>
      <c r="D803" s="15">
        <v>4697.0244999999995</v>
      </c>
      <c r="E803" s="15">
        <v>1013.5400000000001</v>
      </c>
      <c r="F803" s="15">
        <v>3007.9953100000002</v>
      </c>
    </row>
    <row r="804" spans="1:6" x14ac:dyDescent="0.35">
      <c r="A804" s="21" t="s">
        <v>580</v>
      </c>
      <c r="B804" s="22" t="s">
        <v>599</v>
      </c>
      <c r="C804" s="15">
        <v>1616.7959890000002</v>
      </c>
      <c r="D804" s="15">
        <v>1616.7959890000002</v>
      </c>
      <c r="E804" s="15">
        <v>0</v>
      </c>
      <c r="F804" s="15">
        <v>0</v>
      </c>
    </row>
    <row r="805" spans="1:6" x14ac:dyDescent="0.35">
      <c r="A805" s="21" t="s">
        <v>580</v>
      </c>
      <c r="B805" s="22" t="s">
        <v>600</v>
      </c>
      <c r="C805" s="15">
        <v>332.80949999999996</v>
      </c>
      <c r="D805" s="15">
        <v>0</v>
      </c>
      <c r="E805" s="15">
        <v>332.80949999999996</v>
      </c>
      <c r="F805" s="15">
        <v>0</v>
      </c>
    </row>
    <row r="806" spans="1:6" x14ac:dyDescent="0.35">
      <c r="A806" s="21" t="s">
        <v>580</v>
      </c>
      <c r="B806" s="22" t="s">
        <v>601</v>
      </c>
      <c r="C806" s="15">
        <v>9841.0449419999986</v>
      </c>
      <c r="D806" s="15">
        <v>8327.6759379999985</v>
      </c>
      <c r="E806" s="15">
        <v>1293.4869999999999</v>
      </c>
      <c r="F806" s="15">
        <v>219.88200399999999</v>
      </c>
    </row>
    <row r="807" spans="1:6" x14ac:dyDescent="0.35">
      <c r="A807" s="21" t="s">
        <v>580</v>
      </c>
      <c r="B807" s="22" t="s">
        <v>969</v>
      </c>
      <c r="C807" s="15">
        <v>59551.586922000002</v>
      </c>
      <c r="D807" s="15">
        <v>36588.201022000016</v>
      </c>
      <c r="E807" s="15">
        <v>21784.906099999993</v>
      </c>
      <c r="F807" s="15">
        <v>1178.4798000000001</v>
      </c>
    </row>
    <row r="808" spans="1:6" x14ac:dyDescent="0.35">
      <c r="A808" s="21" t="s">
        <v>602</v>
      </c>
      <c r="B808" s="22" t="s">
        <v>603</v>
      </c>
      <c r="C808" s="15">
        <v>39427.564512000004</v>
      </c>
      <c r="D808" s="15">
        <v>3831.600512</v>
      </c>
      <c r="E808" s="15">
        <v>22223.004000000001</v>
      </c>
      <c r="F808" s="15">
        <v>13372.96</v>
      </c>
    </row>
    <row r="809" spans="1:6" x14ac:dyDescent="0.35">
      <c r="A809" s="21" t="s">
        <v>602</v>
      </c>
      <c r="B809" s="22" t="s">
        <v>604</v>
      </c>
      <c r="C809" s="15">
        <v>41303.223829999995</v>
      </c>
      <c r="D809" s="15">
        <v>9961.9946499999987</v>
      </c>
      <c r="E809" s="15">
        <v>18220.589179999999</v>
      </c>
      <c r="F809" s="15">
        <v>13120.64</v>
      </c>
    </row>
    <row r="810" spans="1:6" x14ac:dyDescent="0.35">
      <c r="A810" s="21" t="s">
        <v>602</v>
      </c>
      <c r="B810" s="22" t="s">
        <v>605</v>
      </c>
      <c r="C810" s="15">
        <v>2839.5807125000001</v>
      </c>
      <c r="D810" s="15">
        <v>2838.8969525000002</v>
      </c>
      <c r="E810" s="15">
        <v>0</v>
      </c>
      <c r="F810" s="15">
        <v>0.68375999999999992</v>
      </c>
    </row>
    <row r="811" spans="1:6" x14ac:dyDescent="0.35">
      <c r="A811" s="21" t="s">
        <v>602</v>
      </c>
      <c r="B811" s="22" t="s">
        <v>606</v>
      </c>
      <c r="C811" s="15">
        <v>4079.6435315000003</v>
      </c>
      <c r="D811" s="15">
        <v>4079.6435315000003</v>
      </c>
      <c r="E811" s="15">
        <v>0</v>
      </c>
      <c r="F811" s="15">
        <v>0</v>
      </c>
    </row>
    <row r="812" spans="1:6" x14ac:dyDescent="0.35">
      <c r="A812" s="21" t="s">
        <v>602</v>
      </c>
      <c r="B812" s="22" t="s">
        <v>607</v>
      </c>
      <c r="C812" s="15">
        <v>22413.417831499995</v>
      </c>
      <c r="D812" s="15">
        <v>9813.0495714999997</v>
      </c>
      <c r="E812" s="15">
        <v>12167.387139999997</v>
      </c>
      <c r="F812" s="15">
        <v>432.98111999999998</v>
      </c>
    </row>
    <row r="813" spans="1:6" x14ac:dyDescent="0.35">
      <c r="A813" s="21" t="s">
        <v>602</v>
      </c>
      <c r="B813" s="22" t="s">
        <v>608</v>
      </c>
      <c r="C813" s="15">
        <v>34883.787661999995</v>
      </c>
      <c r="D813" s="15">
        <v>3399.1603219999997</v>
      </c>
      <c r="E813" s="15">
        <v>17796.5075</v>
      </c>
      <c r="F813" s="15">
        <v>13688.119839999999</v>
      </c>
    </row>
    <row r="814" spans="1:6" x14ac:dyDescent="0.35">
      <c r="A814" s="21" t="s">
        <v>602</v>
      </c>
      <c r="B814" s="22" t="s">
        <v>609</v>
      </c>
      <c r="C814" s="15">
        <v>47664.730689999997</v>
      </c>
      <c r="D814" s="15">
        <v>4056.8151899999998</v>
      </c>
      <c r="E814" s="15">
        <v>28662.842700000001</v>
      </c>
      <c r="F814" s="15">
        <v>14945.0728</v>
      </c>
    </row>
    <row r="815" spans="1:6" x14ac:dyDescent="0.35">
      <c r="A815" s="21" t="s">
        <v>602</v>
      </c>
      <c r="B815" s="22" t="s">
        <v>733</v>
      </c>
      <c r="C815" s="15">
        <v>65688.186365500005</v>
      </c>
      <c r="D815" s="15">
        <v>12055.785665500007</v>
      </c>
      <c r="E815" s="15">
        <v>34052.368699999992</v>
      </c>
      <c r="F815" s="15">
        <v>19580.031999999999</v>
      </c>
    </row>
    <row r="816" spans="1:6" x14ac:dyDescent="0.35">
      <c r="A816" s="21" t="s">
        <v>602</v>
      </c>
      <c r="B816" s="22" t="s">
        <v>735</v>
      </c>
      <c r="C816" s="15">
        <v>12626.763883999996</v>
      </c>
      <c r="D816" s="15">
        <v>9239.7592839999961</v>
      </c>
      <c r="E816" s="15">
        <v>2616.7760000000003</v>
      </c>
      <c r="F816" s="15">
        <v>770.22860000000003</v>
      </c>
    </row>
    <row r="817" spans="1:6" x14ac:dyDescent="0.35">
      <c r="A817" s="21" t="s">
        <v>602</v>
      </c>
      <c r="B817" s="22" t="s">
        <v>610</v>
      </c>
      <c r="C817" s="15">
        <v>83495.233051999981</v>
      </c>
      <c r="D817" s="15">
        <v>15460.695631999999</v>
      </c>
      <c r="E817" s="15">
        <v>60766.071480000006</v>
      </c>
      <c r="F817" s="15">
        <v>7268.46594</v>
      </c>
    </row>
    <row r="818" spans="1:6" x14ac:dyDescent="0.35">
      <c r="A818" s="21" t="s">
        <v>602</v>
      </c>
      <c r="B818" s="22" t="s">
        <v>812</v>
      </c>
      <c r="C818" s="15">
        <v>56807.564460000001</v>
      </c>
      <c r="D818" s="15">
        <v>8641.6126600000007</v>
      </c>
      <c r="E818" s="15">
        <v>30806.335799999997</v>
      </c>
      <c r="F818" s="15">
        <v>17359.616000000002</v>
      </c>
    </row>
    <row r="819" spans="1:6" x14ac:dyDescent="0.35">
      <c r="A819" s="21" t="s">
        <v>602</v>
      </c>
      <c r="B819" s="22" t="s">
        <v>970</v>
      </c>
      <c r="C819" s="15">
        <v>148893.65722200007</v>
      </c>
      <c r="D819" s="15">
        <v>21412.493488</v>
      </c>
      <c r="E819" s="15">
        <v>84519.343830000013</v>
      </c>
      <c r="F819" s="15">
        <v>42961.819903999996</v>
      </c>
    </row>
    <row r="820" spans="1:6" x14ac:dyDescent="0.35">
      <c r="A820" s="21" t="s">
        <v>602</v>
      </c>
      <c r="B820" s="22" t="s">
        <v>611</v>
      </c>
      <c r="C820" s="15">
        <v>29849.070210000002</v>
      </c>
      <c r="D820" s="15">
        <v>8926.4726100000007</v>
      </c>
      <c r="E820" s="15">
        <v>20922.597599999997</v>
      </c>
      <c r="F820" s="15">
        <v>0</v>
      </c>
    </row>
    <row r="821" spans="1:6" ht="29" x14ac:dyDescent="0.35">
      <c r="A821" s="21" t="s">
        <v>602</v>
      </c>
      <c r="B821" s="22" t="s">
        <v>612</v>
      </c>
      <c r="C821" s="15">
        <v>825.58995100000016</v>
      </c>
      <c r="D821" s="15">
        <v>613.889951</v>
      </c>
      <c r="E821" s="15">
        <v>211.7</v>
      </c>
      <c r="F821" s="15">
        <v>0</v>
      </c>
    </row>
    <row r="822" spans="1:6" x14ac:dyDescent="0.35">
      <c r="A822" s="21" t="s">
        <v>602</v>
      </c>
      <c r="B822" s="22" t="s">
        <v>613</v>
      </c>
      <c r="C822" s="15">
        <v>45965.860984000006</v>
      </c>
      <c r="D822" s="15">
        <v>9248.0202639999989</v>
      </c>
      <c r="E822" s="15">
        <v>20855.530719999999</v>
      </c>
      <c r="F822" s="15">
        <v>15862.310000000001</v>
      </c>
    </row>
    <row r="823" spans="1:6" x14ac:dyDescent="0.35">
      <c r="A823" s="21" t="s">
        <v>614</v>
      </c>
      <c r="B823" s="22" t="s">
        <v>615</v>
      </c>
      <c r="C823" s="15">
        <v>638.95519999999999</v>
      </c>
      <c r="D823" s="15">
        <v>66.975999999999999</v>
      </c>
      <c r="E823" s="15">
        <v>0</v>
      </c>
      <c r="F823" s="15">
        <v>571.97919999999999</v>
      </c>
    </row>
    <row r="824" spans="1:6" x14ac:dyDescent="0.35">
      <c r="A824" s="21" t="s">
        <v>614</v>
      </c>
      <c r="B824" s="22" t="s">
        <v>616</v>
      </c>
      <c r="C824" s="15">
        <v>7966.8660000000009</v>
      </c>
      <c r="D824" s="15">
        <v>184.184</v>
      </c>
      <c r="E824" s="15">
        <v>1058.5</v>
      </c>
      <c r="F824" s="15">
        <v>6724.1820000000007</v>
      </c>
    </row>
    <row r="825" spans="1:6" x14ac:dyDescent="0.35">
      <c r="A825" s="21" t="s">
        <v>614</v>
      </c>
      <c r="B825" s="22" t="s">
        <v>813</v>
      </c>
      <c r="C825" s="15">
        <v>26677.222766000003</v>
      </c>
      <c r="D825" s="15">
        <v>719.85308199999997</v>
      </c>
      <c r="E825" s="15">
        <v>7291.0499999999993</v>
      </c>
      <c r="F825" s="15">
        <v>18666.319684000002</v>
      </c>
    </row>
    <row r="826" spans="1:6" x14ac:dyDescent="0.35">
      <c r="A826" s="21" t="s">
        <v>614</v>
      </c>
      <c r="B826" s="22" t="s">
        <v>617</v>
      </c>
      <c r="C826" s="16"/>
      <c r="D826" s="16"/>
      <c r="E826" s="16"/>
      <c r="F826" s="16"/>
    </row>
    <row r="827" spans="1:6" x14ac:dyDescent="0.35">
      <c r="A827" s="21" t="s">
        <v>614</v>
      </c>
      <c r="B827" s="22" t="s">
        <v>858</v>
      </c>
      <c r="C827" s="16"/>
      <c r="D827" s="16"/>
      <c r="E827" s="16"/>
      <c r="F827" s="16"/>
    </row>
    <row r="828" spans="1:6" x14ac:dyDescent="0.35">
      <c r="A828" s="21" t="s">
        <v>614</v>
      </c>
      <c r="B828" s="22" t="s">
        <v>618</v>
      </c>
      <c r="C828" s="15">
        <v>211.19232</v>
      </c>
      <c r="D828" s="15">
        <v>0</v>
      </c>
      <c r="E828" s="15">
        <v>0</v>
      </c>
      <c r="F828" s="15">
        <v>211.19232</v>
      </c>
    </row>
    <row r="829" spans="1:6" x14ac:dyDescent="0.35">
      <c r="A829" s="21" t="s">
        <v>614</v>
      </c>
      <c r="B829" s="22" t="s">
        <v>859</v>
      </c>
      <c r="C829" s="16"/>
      <c r="D829" s="16"/>
      <c r="E829" s="16"/>
      <c r="F829" s="16"/>
    </row>
    <row r="830" spans="1:6" x14ac:dyDescent="0.35">
      <c r="A830" s="21" t="s">
        <v>614</v>
      </c>
      <c r="B830" s="22" t="s">
        <v>860</v>
      </c>
      <c r="C830" s="16"/>
      <c r="D830" s="16"/>
      <c r="E830" s="16"/>
      <c r="F830" s="16"/>
    </row>
    <row r="831" spans="1:6" x14ac:dyDescent="0.35">
      <c r="A831" s="21" t="s">
        <v>614</v>
      </c>
      <c r="B831" s="22" t="s">
        <v>619</v>
      </c>
      <c r="C831" s="15">
        <v>29208.104524000002</v>
      </c>
      <c r="D831" s="15">
        <v>50.231999999999999</v>
      </c>
      <c r="E831" s="15">
        <v>0</v>
      </c>
      <c r="F831" s="15">
        <v>29157.872523999999</v>
      </c>
    </row>
    <row r="832" spans="1:6" x14ac:dyDescent="0.35">
      <c r="A832" s="21" t="s">
        <v>614</v>
      </c>
      <c r="B832" s="22" t="s">
        <v>620</v>
      </c>
      <c r="C832" s="15">
        <v>4691.92</v>
      </c>
      <c r="D832" s="15">
        <v>0</v>
      </c>
      <c r="E832" s="15">
        <v>0</v>
      </c>
      <c r="F832" s="15">
        <v>4691.92</v>
      </c>
    </row>
    <row r="833" spans="1:6" ht="29" x14ac:dyDescent="0.35">
      <c r="A833" s="21" t="s">
        <v>614</v>
      </c>
      <c r="B833" s="22" t="s">
        <v>814</v>
      </c>
      <c r="C833" s="15">
        <v>2581.3298560000003</v>
      </c>
      <c r="D833" s="15">
        <v>561.38609999999994</v>
      </c>
      <c r="E833" s="15">
        <v>0</v>
      </c>
      <c r="F833" s="15">
        <v>2019.9437559999999</v>
      </c>
    </row>
    <row r="834" spans="1:6" x14ac:dyDescent="0.35">
      <c r="A834" s="21" t="s">
        <v>614</v>
      </c>
      <c r="B834" s="22" t="s">
        <v>621</v>
      </c>
      <c r="C834" s="15">
        <v>1726.3232</v>
      </c>
      <c r="D834" s="15">
        <v>83.72</v>
      </c>
      <c r="E834" s="15">
        <v>0</v>
      </c>
      <c r="F834" s="15">
        <v>1642.6032</v>
      </c>
    </row>
    <row r="835" spans="1:6" x14ac:dyDescent="0.35">
      <c r="A835" s="21" t="s">
        <v>614</v>
      </c>
      <c r="B835" s="22" t="s">
        <v>622</v>
      </c>
      <c r="C835" s="15">
        <v>197.47055</v>
      </c>
      <c r="D835" s="15">
        <v>104.541</v>
      </c>
      <c r="E835" s="15">
        <v>0</v>
      </c>
      <c r="F835" s="15">
        <v>92.929549999999992</v>
      </c>
    </row>
    <row r="836" spans="1:6" x14ac:dyDescent="0.35">
      <c r="A836" s="21" t="s">
        <v>614</v>
      </c>
      <c r="B836" s="22" t="s">
        <v>971</v>
      </c>
      <c r="C836" s="15">
        <v>20291.972188</v>
      </c>
      <c r="D836" s="15">
        <v>83.72</v>
      </c>
      <c r="E836" s="15">
        <v>0</v>
      </c>
      <c r="F836" s="15">
        <v>20208.252187999999</v>
      </c>
    </row>
    <row r="837" spans="1:6" x14ac:dyDescent="0.35">
      <c r="A837" s="21" t="s">
        <v>614</v>
      </c>
      <c r="B837" s="22" t="s">
        <v>815</v>
      </c>
      <c r="C837" s="15">
        <v>1115.61358</v>
      </c>
      <c r="D837" s="15">
        <v>106.33358</v>
      </c>
      <c r="E837" s="15">
        <v>0</v>
      </c>
      <c r="F837" s="15">
        <v>1009.28</v>
      </c>
    </row>
    <row r="838" spans="1:6" x14ac:dyDescent="0.35">
      <c r="A838" s="21" t="s">
        <v>614</v>
      </c>
      <c r="B838" s="22" t="s">
        <v>623</v>
      </c>
      <c r="C838" s="15">
        <v>5743.2424999999994</v>
      </c>
      <c r="D838" s="15">
        <v>1913.576</v>
      </c>
      <c r="E838" s="15">
        <v>0</v>
      </c>
      <c r="F838" s="15">
        <v>3829.6664999999998</v>
      </c>
    </row>
    <row r="839" spans="1:6" x14ac:dyDescent="0.35">
      <c r="A839" s="21" t="s">
        <v>614</v>
      </c>
      <c r="B839" s="22" t="s">
        <v>624</v>
      </c>
      <c r="C839" s="15">
        <v>7230.6872999999987</v>
      </c>
      <c r="D839" s="15">
        <v>2089.7712999999999</v>
      </c>
      <c r="E839" s="15">
        <v>3425.1399999999994</v>
      </c>
      <c r="F839" s="15">
        <v>1715.7760000000001</v>
      </c>
    </row>
    <row r="840" spans="1:6" x14ac:dyDescent="0.35">
      <c r="A840" s="21" t="s">
        <v>614</v>
      </c>
      <c r="B840" s="22" t="s">
        <v>625</v>
      </c>
      <c r="C840" s="15">
        <v>239.42014</v>
      </c>
      <c r="D840" s="15">
        <v>239.42014</v>
      </c>
      <c r="E840" s="15">
        <v>0</v>
      </c>
      <c r="F840" s="15">
        <v>0</v>
      </c>
    </row>
    <row r="841" spans="1:6" x14ac:dyDescent="0.35">
      <c r="A841" s="21" t="s">
        <v>614</v>
      </c>
      <c r="B841" s="22" t="s">
        <v>626</v>
      </c>
      <c r="C841" s="15">
        <v>258.33600000000001</v>
      </c>
      <c r="D841" s="15">
        <v>258.33600000000001</v>
      </c>
      <c r="E841" s="15">
        <v>0</v>
      </c>
      <c r="F841" s="15">
        <v>0</v>
      </c>
    </row>
    <row r="842" spans="1:6" x14ac:dyDescent="0.35">
      <c r="A842" s="21" t="s">
        <v>614</v>
      </c>
      <c r="B842" s="22" t="s">
        <v>816</v>
      </c>
      <c r="C842" s="15">
        <v>5960.6240000000007</v>
      </c>
      <c r="D842" s="15">
        <v>3235.5680000000002</v>
      </c>
      <c r="E842" s="15">
        <v>0</v>
      </c>
      <c r="F842" s="15">
        <v>2725.056</v>
      </c>
    </row>
    <row r="843" spans="1:6" x14ac:dyDescent="0.35">
      <c r="A843" s="21" t="s">
        <v>614</v>
      </c>
      <c r="B843" s="22" t="s">
        <v>627</v>
      </c>
      <c r="C843" s="15">
        <v>8596.2297259999996</v>
      </c>
      <c r="D843" s="15">
        <v>123.940406</v>
      </c>
      <c r="E843" s="15">
        <v>0</v>
      </c>
      <c r="F843" s="15">
        <v>8472.2893199999999</v>
      </c>
    </row>
    <row r="844" spans="1:6" x14ac:dyDescent="0.35">
      <c r="A844" s="21" t="s">
        <v>614</v>
      </c>
      <c r="B844" s="22" t="s">
        <v>628</v>
      </c>
      <c r="C844" s="15">
        <v>6024.6797280000001</v>
      </c>
      <c r="D844" s="15">
        <v>1106.6044999999999</v>
      </c>
      <c r="E844" s="15">
        <v>0</v>
      </c>
      <c r="F844" s="15">
        <v>4918.0752279999997</v>
      </c>
    </row>
    <row r="845" spans="1:6" x14ac:dyDescent="0.35">
      <c r="A845" s="21" t="s">
        <v>629</v>
      </c>
      <c r="B845" s="22" t="s">
        <v>630</v>
      </c>
      <c r="C845" s="15">
        <v>19241.499093999999</v>
      </c>
      <c r="D845" s="15">
        <v>1888.4533939999997</v>
      </c>
      <c r="E845" s="15">
        <v>10110.791999999998</v>
      </c>
      <c r="F845" s="15">
        <v>7242.2537000000011</v>
      </c>
    </row>
    <row r="846" spans="1:6" x14ac:dyDescent="0.35">
      <c r="A846" s="21" t="s">
        <v>629</v>
      </c>
      <c r="B846" s="22" t="s">
        <v>631</v>
      </c>
      <c r="C846" s="15">
        <v>89920.859091999999</v>
      </c>
      <c r="D846" s="15">
        <v>3946.3409099999994</v>
      </c>
      <c r="E846" s="15">
        <v>26589.026999999998</v>
      </c>
      <c r="F846" s="15">
        <v>59385.491182000005</v>
      </c>
    </row>
    <row r="847" spans="1:6" x14ac:dyDescent="0.35">
      <c r="A847" s="21" t="s">
        <v>629</v>
      </c>
      <c r="B847" s="22" t="s">
        <v>632</v>
      </c>
      <c r="C847" s="15">
        <v>16116.298073999995</v>
      </c>
      <c r="D847" s="15">
        <v>4890.850073999999</v>
      </c>
      <c r="E847" s="15">
        <v>1649.306</v>
      </c>
      <c r="F847" s="15">
        <v>9576.1419999999998</v>
      </c>
    </row>
    <row r="848" spans="1:6" x14ac:dyDescent="0.35">
      <c r="A848" s="21" t="s">
        <v>629</v>
      </c>
      <c r="B848" s="22" t="s">
        <v>633</v>
      </c>
      <c r="C848" s="15">
        <v>11086.413181999997</v>
      </c>
      <c r="D848" s="15">
        <v>13.273391999999999</v>
      </c>
      <c r="E848" s="15">
        <v>6167.7844999999998</v>
      </c>
      <c r="F848" s="15">
        <v>4905.3552899999995</v>
      </c>
    </row>
    <row r="849" spans="1:6" x14ac:dyDescent="0.35">
      <c r="A849" s="21" t="s">
        <v>629</v>
      </c>
      <c r="B849" s="22" t="s">
        <v>634</v>
      </c>
      <c r="C849" s="15">
        <v>8944.3558000000012</v>
      </c>
      <c r="D849" s="15">
        <v>1049.9168</v>
      </c>
      <c r="E849" s="15">
        <v>2541.3990000000003</v>
      </c>
      <c r="F849" s="15">
        <v>5353.0400000000009</v>
      </c>
    </row>
    <row r="850" spans="1:6" x14ac:dyDescent="0.35">
      <c r="A850" s="21" t="s">
        <v>629</v>
      </c>
      <c r="B850" s="22" t="s">
        <v>635</v>
      </c>
      <c r="C850" s="15">
        <v>698.52107200000012</v>
      </c>
      <c r="D850" s="15">
        <v>698.52107200000012</v>
      </c>
      <c r="E850" s="15">
        <v>0</v>
      </c>
      <c r="F850" s="15">
        <v>0</v>
      </c>
    </row>
    <row r="851" spans="1:6" x14ac:dyDescent="0.35">
      <c r="A851" s="21" t="s">
        <v>629</v>
      </c>
      <c r="B851" s="22" t="s">
        <v>636</v>
      </c>
      <c r="C851" s="15">
        <v>44065.244961999997</v>
      </c>
      <c r="D851" s="15">
        <v>2840.9130219999993</v>
      </c>
      <c r="E851" s="15">
        <v>19591.904939999997</v>
      </c>
      <c r="F851" s="15">
        <v>21632.427000000003</v>
      </c>
    </row>
    <row r="852" spans="1:6" x14ac:dyDescent="0.35">
      <c r="A852" s="21" t="s">
        <v>629</v>
      </c>
      <c r="B852" s="22" t="s">
        <v>637</v>
      </c>
      <c r="C852" s="15">
        <v>64700.267680000004</v>
      </c>
      <c r="D852" s="15">
        <v>4072.1296859999998</v>
      </c>
      <c r="E852" s="15">
        <v>22563.765149999996</v>
      </c>
      <c r="F852" s="15">
        <v>38064.37284399999</v>
      </c>
    </row>
    <row r="853" spans="1:6" x14ac:dyDescent="0.35">
      <c r="A853" s="21" t="s">
        <v>629</v>
      </c>
      <c r="B853" s="22" t="s">
        <v>638</v>
      </c>
      <c r="C853" s="15">
        <v>9400.916432</v>
      </c>
      <c r="D853" s="15">
        <v>442.12193200000002</v>
      </c>
      <c r="E853" s="15">
        <v>4719.8184999999994</v>
      </c>
      <c r="F853" s="15">
        <v>4238.9760000000006</v>
      </c>
    </row>
    <row r="854" spans="1:6" ht="29" x14ac:dyDescent="0.35">
      <c r="A854" s="21" t="s">
        <v>629</v>
      </c>
      <c r="B854" s="22" t="s">
        <v>639</v>
      </c>
      <c r="C854" s="15">
        <v>10598.4925064</v>
      </c>
      <c r="D854" s="15">
        <v>0</v>
      </c>
      <c r="E854" s="15">
        <v>2959.9975000000004</v>
      </c>
      <c r="F854" s="15">
        <v>7638.4950063999995</v>
      </c>
    </row>
    <row r="855" spans="1:6" x14ac:dyDescent="0.35">
      <c r="A855" s="21" t="s">
        <v>629</v>
      </c>
      <c r="B855" s="22" t="s">
        <v>640</v>
      </c>
      <c r="C855" s="15">
        <v>9317.0897000000004</v>
      </c>
      <c r="D855" s="15">
        <v>0</v>
      </c>
      <c r="E855" s="15">
        <v>0</v>
      </c>
      <c r="F855" s="15">
        <v>9317.0897000000004</v>
      </c>
    </row>
    <row r="856" spans="1:6" x14ac:dyDescent="0.35">
      <c r="A856" s="21" t="s">
        <v>629</v>
      </c>
      <c r="B856" s="22" t="s">
        <v>641</v>
      </c>
      <c r="C856" s="15">
        <v>23685.65926</v>
      </c>
      <c r="D856" s="15">
        <v>537.26095999999995</v>
      </c>
      <c r="E856" s="15">
        <v>0</v>
      </c>
      <c r="F856" s="15">
        <v>23148.398300000001</v>
      </c>
    </row>
    <row r="857" spans="1:6" x14ac:dyDescent="0.35">
      <c r="A857" s="21" t="s">
        <v>642</v>
      </c>
      <c r="B857" s="22" t="s">
        <v>643</v>
      </c>
      <c r="C857" s="15">
        <v>183770.58611899996</v>
      </c>
      <c r="D857" s="15">
        <v>21298.476923999995</v>
      </c>
      <c r="E857" s="15">
        <v>126066.41080999999</v>
      </c>
      <c r="F857" s="15">
        <v>36405.698385000003</v>
      </c>
    </row>
    <row r="858" spans="1:6" x14ac:dyDescent="0.35">
      <c r="A858" s="21" t="s">
        <v>642</v>
      </c>
      <c r="B858" s="22" t="s">
        <v>644</v>
      </c>
      <c r="C858" s="15">
        <v>36940.371331999995</v>
      </c>
      <c r="D858" s="15">
        <v>6400.6175319999993</v>
      </c>
      <c r="E858" s="15">
        <v>20364.273799999999</v>
      </c>
      <c r="F858" s="15">
        <v>10175.48</v>
      </c>
    </row>
    <row r="859" spans="1:6" x14ac:dyDescent="0.35">
      <c r="A859" s="21" t="s">
        <v>642</v>
      </c>
      <c r="B859" s="22" t="s">
        <v>645</v>
      </c>
      <c r="C859" s="15">
        <v>52917.423469999987</v>
      </c>
      <c r="D859" s="15">
        <v>10912.242969999999</v>
      </c>
      <c r="E859" s="15">
        <v>25292.334499999997</v>
      </c>
      <c r="F859" s="15">
        <v>16712.845999999998</v>
      </c>
    </row>
    <row r="860" spans="1:6" x14ac:dyDescent="0.35">
      <c r="A860" s="21" t="s">
        <v>642</v>
      </c>
      <c r="B860" s="22" t="s">
        <v>646</v>
      </c>
      <c r="C860" s="15">
        <v>96821.068223999988</v>
      </c>
      <c r="D860" s="15">
        <v>6546.1416500000014</v>
      </c>
      <c r="E860" s="15">
        <v>42552.319669999997</v>
      </c>
      <c r="F860" s="15">
        <v>47722.606903999993</v>
      </c>
    </row>
    <row r="861" spans="1:6" x14ac:dyDescent="0.35">
      <c r="A861" s="21" t="s">
        <v>642</v>
      </c>
      <c r="B861" s="22" t="s">
        <v>817</v>
      </c>
      <c r="C861" s="15">
        <v>50168.875542000002</v>
      </c>
      <c r="D861" s="15">
        <v>3513.5049019999997</v>
      </c>
      <c r="E861" s="15">
        <v>43353.72896</v>
      </c>
      <c r="F861" s="15">
        <v>3301.6416799999997</v>
      </c>
    </row>
    <row r="862" spans="1:6" x14ac:dyDescent="0.35">
      <c r="A862" s="21" t="s">
        <v>642</v>
      </c>
      <c r="B862" s="22" t="s">
        <v>647</v>
      </c>
      <c r="C862" s="15">
        <v>14871.0221</v>
      </c>
      <c r="D862" s="15">
        <v>391.41759999999999</v>
      </c>
      <c r="E862" s="15">
        <v>2368.2444999999998</v>
      </c>
      <c r="F862" s="15">
        <v>12111.36</v>
      </c>
    </row>
    <row r="863" spans="1:6" x14ac:dyDescent="0.35">
      <c r="A863" s="21" t="s">
        <v>642</v>
      </c>
      <c r="B863" s="22" t="s">
        <v>648</v>
      </c>
      <c r="C863" s="15">
        <v>23812.390257999992</v>
      </c>
      <c r="D863" s="15">
        <v>11559.194257999998</v>
      </c>
      <c r="E863" s="15">
        <v>12253.196</v>
      </c>
      <c r="F863" s="15">
        <v>0</v>
      </c>
    </row>
    <row r="864" spans="1:6" x14ac:dyDescent="0.35">
      <c r="A864" s="21" t="s">
        <v>642</v>
      </c>
      <c r="B864" s="22" t="s">
        <v>972</v>
      </c>
      <c r="C864" s="15">
        <v>20012.691000000003</v>
      </c>
      <c r="D864" s="15">
        <v>187.30879999999999</v>
      </c>
      <c r="E864" s="15">
        <v>11249.705699999999</v>
      </c>
      <c r="F864" s="15">
        <v>8575.6764999999996</v>
      </c>
    </row>
    <row r="865" spans="1:6" x14ac:dyDescent="0.35">
      <c r="A865" s="21" t="s">
        <v>642</v>
      </c>
      <c r="B865" s="22" t="s">
        <v>973</v>
      </c>
      <c r="C865" s="15">
        <v>66974.411220000009</v>
      </c>
      <c r="D865" s="15">
        <v>243.75311999999997</v>
      </c>
      <c r="E865" s="15">
        <v>23406.610499999999</v>
      </c>
      <c r="F865" s="15">
        <v>43324.047600000005</v>
      </c>
    </row>
    <row r="866" spans="1:6" x14ac:dyDescent="0.35">
      <c r="A866" s="21" t="s">
        <v>642</v>
      </c>
      <c r="B866" s="22" t="s">
        <v>649</v>
      </c>
      <c r="C866" s="15">
        <v>4637.1559999999999</v>
      </c>
      <c r="D866" s="15">
        <v>0</v>
      </c>
      <c r="E866" s="15">
        <v>4313.3874999999998</v>
      </c>
      <c r="F866" s="15">
        <v>323.76849999999996</v>
      </c>
    </row>
    <row r="867" spans="1:6" x14ac:dyDescent="0.35">
      <c r="A867" s="21" t="s">
        <v>642</v>
      </c>
      <c r="B867" s="22" t="s">
        <v>818</v>
      </c>
      <c r="C867" s="15">
        <v>19561.09</v>
      </c>
      <c r="D867" s="15">
        <v>0</v>
      </c>
      <c r="E867" s="15">
        <v>12092.418</v>
      </c>
      <c r="F867" s="15">
        <v>7468.6720000000005</v>
      </c>
    </row>
    <row r="868" spans="1:6" x14ac:dyDescent="0.35">
      <c r="A868" s="21" t="s">
        <v>642</v>
      </c>
      <c r="B868" s="22" t="s">
        <v>974</v>
      </c>
      <c r="C868" s="15">
        <v>59991.077448000004</v>
      </c>
      <c r="D868" s="15">
        <v>7470.4084000000003</v>
      </c>
      <c r="E868" s="15">
        <v>24082.992000000002</v>
      </c>
      <c r="F868" s="15">
        <v>28437.677047999998</v>
      </c>
    </row>
    <row r="869" spans="1:6" x14ac:dyDescent="0.35">
      <c r="A869" s="21" t="s">
        <v>642</v>
      </c>
      <c r="B869" s="22" t="s">
        <v>650</v>
      </c>
      <c r="C869" s="15">
        <v>31154.481899999992</v>
      </c>
      <c r="D869" s="15">
        <v>3726.2559499999993</v>
      </c>
      <c r="E869" s="15">
        <v>27135.185949999999</v>
      </c>
      <c r="F869" s="15">
        <v>293.03999999999996</v>
      </c>
    </row>
    <row r="870" spans="1:6" x14ac:dyDescent="0.35">
      <c r="A870" s="21" t="s">
        <v>642</v>
      </c>
      <c r="B870" s="22" t="s">
        <v>651</v>
      </c>
      <c r="C870" s="15">
        <v>81332.133967999995</v>
      </c>
      <c r="D870" s="15">
        <v>6791.9384680000003</v>
      </c>
      <c r="E870" s="15">
        <v>74540.195500000016</v>
      </c>
      <c r="F870" s="15">
        <v>0</v>
      </c>
    </row>
    <row r="871" spans="1:6" x14ac:dyDescent="0.35">
      <c r="A871" s="21" t="s">
        <v>642</v>
      </c>
      <c r="B871" s="22" t="s">
        <v>975</v>
      </c>
      <c r="C871" s="15">
        <v>88544.881165999992</v>
      </c>
      <c r="D871" s="15">
        <v>3705.2775659999993</v>
      </c>
      <c r="E871" s="15">
        <v>81004.339599999992</v>
      </c>
      <c r="F871" s="15">
        <v>3835.2640000000001</v>
      </c>
    </row>
    <row r="872" spans="1:6" x14ac:dyDescent="0.35">
      <c r="A872" s="21" t="s">
        <v>642</v>
      </c>
      <c r="B872" s="22" t="s">
        <v>976</v>
      </c>
      <c r="C872" s="15">
        <v>57362.461968000003</v>
      </c>
      <c r="D872" s="15">
        <v>12094.189208000002</v>
      </c>
      <c r="E872" s="15">
        <v>30489.287260000005</v>
      </c>
      <c r="F872" s="15">
        <v>14778.985499999999</v>
      </c>
    </row>
    <row r="873" spans="1:6" x14ac:dyDescent="0.35">
      <c r="A873" s="21" t="s">
        <v>642</v>
      </c>
      <c r="B873" s="22" t="s">
        <v>652</v>
      </c>
      <c r="C873" s="15">
        <v>52812.547290000002</v>
      </c>
      <c r="D873" s="15">
        <v>6704.28</v>
      </c>
      <c r="E873" s="15">
        <v>28520.217289999993</v>
      </c>
      <c r="F873" s="15">
        <v>17588.050000000003</v>
      </c>
    </row>
    <row r="874" spans="1:6" ht="29" x14ac:dyDescent="0.35">
      <c r="A874" s="21" t="s">
        <v>642</v>
      </c>
      <c r="B874" s="22" t="s">
        <v>653</v>
      </c>
      <c r="C874" s="15">
        <v>1741.4156</v>
      </c>
      <c r="D874" s="15">
        <v>83.72</v>
      </c>
      <c r="E874" s="15">
        <v>1524.24</v>
      </c>
      <c r="F874" s="15">
        <v>133.4556</v>
      </c>
    </row>
    <row r="875" spans="1:6" x14ac:dyDescent="0.35">
      <c r="A875" s="21" t="s">
        <v>642</v>
      </c>
      <c r="B875" s="22" t="s">
        <v>977</v>
      </c>
      <c r="C875" s="15">
        <v>28327.5831</v>
      </c>
      <c r="D875" s="15">
        <v>2501.1455999999998</v>
      </c>
      <c r="E875" s="15">
        <v>25826.437499999996</v>
      </c>
      <c r="F875" s="15">
        <v>0</v>
      </c>
    </row>
    <row r="876" spans="1:6" x14ac:dyDescent="0.35">
      <c r="A876" s="21" t="s">
        <v>642</v>
      </c>
      <c r="B876" s="22" t="s">
        <v>654</v>
      </c>
      <c r="C876" s="15">
        <v>23356.162999999997</v>
      </c>
      <c r="D876" s="15">
        <v>2368.38</v>
      </c>
      <c r="E876" s="15">
        <v>12223.558000000001</v>
      </c>
      <c r="F876" s="15">
        <v>8764.2249999999985</v>
      </c>
    </row>
    <row r="877" spans="1:6" x14ac:dyDescent="0.35">
      <c r="A877" s="21" t="s">
        <v>997</v>
      </c>
      <c r="B877" s="22" t="s">
        <v>655</v>
      </c>
      <c r="C877" s="15">
        <v>602.12165500000003</v>
      </c>
      <c r="D877" s="15">
        <v>602.12165500000003</v>
      </c>
      <c r="E877" s="15">
        <v>0</v>
      </c>
      <c r="F877" s="15">
        <v>0</v>
      </c>
    </row>
    <row r="878" spans="1:6" x14ac:dyDescent="0.35">
      <c r="A878" s="21" t="s">
        <v>997</v>
      </c>
      <c r="B878" s="22" t="s">
        <v>656</v>
      </c>
      <c r="C878" s="15">
        <v>17.763569999999998</v>
      </c>
      <c r="D878" s="15">
        <v>17.763569999999998</v>
      </c>
      <c r="E878" s="15">
        <v>0</v>
      </c>
      <c r="F878" s="15">
        <v>0</v>
      </c>
    </row>
    <row r="879" spans="1:6" x14ac:dyDescent="0.35">
      <c r="A879" s="21" t="s">
        <v>997</v>
      </c>
      <c r="B879" s="22" t="s">
        <v>657</v>
      </c>
      <c r="C879" s="15">
        <v>551.42101750000006</v>
      </c>
      <c r="D879" s="15">
        <v>551.42101750000006</v>
      </c>
      <c r="E879" s="15">
        <v>0</v>
      </c>
      <c r="F879" s="15">
        <v>0</v>
      </c>
    </row>
    <row r="880" spans="1:6" x14ac:dyDescent="0.35">
      <c r="A880" s="21" t="s">
        <v>997</v>
      </c>
      <c r="B880" s="22" t="s">
        <v>716</v>
      </c>
      <c r="C880" s="15">
        <v>1743.5501820000002</v>
      </c>
      <c r="D880" s="15">
        <v>1743.5501820000002</v>
      </c>
      <c r="E880" s="15">
        <v>0</v>
      </c>
      <c r="F880" s="15">
        <v>0</v>
      </c>
    </row>
    <row r="881" spans="1:6" x14ac:dyDescent="0.35">
      <c r="A881" s="21" t="s">
        <v>997</v>
      </c>
      <c r="B881" s="22" t="s">
        <v>658</v>
      </c>
      <c r="C881" s="15">
        <v>18.960216000000003</v>
      </c>
      <c r="D881" s="15">
        <v>18.960216000000003</v>
      </c>
      <c r="E881" s="15">
        <v>0</v>
      </c>
      <c r="F881" s="15">
        <v>0</v>
      </c>
    </row>
    <row r="882" spans="1:6" x14ac:dyDescent="0.35">
      <c r="A882" s="21" t="s">
        <v>997</v>
      </c>
      <c r="B882" s="22" t="s">
        <v>659</v>
      </c>
      <c r="C882" s="15">
        <v>4891.6444025000001</v>
      </c>
      <c r="D882" s="15">
        <v>4891.6444025000001</v>
      </c>
      <c r="E882" s="15">
        <v>0</v>
      </c>
      <c r="F882" s="15">
        <v>0</v>
      </c>
    </row>
    <row r="883" spans="1:6" x14ac:dyDescent="0.35">
      <c r="A883" s="21" t="s">
        <v>997</v>
      </c>
      <c r="B883" s="22" t="s">
        <v>660</v>
      </c>
      <c r="C883" s="15">
        <v>5505.4194905000004</v>
      </c>
      <c r="D883" s="15">
        <v>5505.4194905000004</v>
      </c>
      <c r="E883" s="15">
        <v>0</v>
      </c>
      <c r="F883" s="15">
        <v>0</v>
      </c>
    </row>
    <row r="884" spans="1:6" x14ac:dyDescent="0.35">
      <c r="A884" s="21" t="s">
        <v>997</v>
      </c>
      <c r="B884" s="22" t="s">
        <v>661</v>
      </c>
      <c r="C884" s="15">
        <v>8394.2237490000007</v>
      </c>
      <c r="D884" s="15">
        <v>8394.2237490000007</v>
      </c>
      <c r="E884" s="15">
        <v>0</v>
      </c>
      <c r="F884" s="15">
        <v>0</v>
      </c>
    </row>
    <row r="885" spans="1:6" x14ac:dyDescent="0.35">
      <c r="A885" s="21" t="s">
        <v>997</v>
      </c>
      <c r="B885" s="22" t="s">
        <v>662</v>
      </c>
      <c r="C885" s="15">
        <v>331.86016050000006</v>
      </c>
      <c r="D885" s="15">
        <v>331.86016050000006</v>
      </c>
      <c r="E885" s="15">
        <v>0</v>
      </c>
      <c r="F885" s="15">
        <v>0</v>
      </c>
    </row>
    <row r="886" spans="1:6" x14ac:dyDescent="0.35">
      <c r="A886" s="21" t="s">
        <v>663</v>
      </c>
      <c r="B886" s="22" t="s">
        <v>861</v>
      </c>
      <c r="C886" s="16"/>
      <c r="D886" s="16"/>
      <c r="E886" s="16"/>
      <c r="F886" s="16"/>
    </row>
    <row r="887" spans="1:6" x14ac:dyDescent="0.35">
      <c r="A887" s="21" t="s">
        <v>663</v>
      </c>
      <c r="B887" s="22" t="s">
        <v>819</v>
      </c>
      <c r="C887" s="15">
        <v>236.66899999999998</v>
      </c>
      <c r="D887" s="15">
        <v>236.66899999999998</v>
      </c>
      <c r="E887" s="15">
        <v>0</v>
      </c>
      <c r="F887" s="15">
        <v>0</v>
      </c>
    </row>
    <row r="888" spans="1:6" x14ac:dyDescent="0.35">
      <c r="A888" s="21" t="s">
        <v>663</v>
      </c>
      <c r="B888" s="22" t="s">
        <v>820</v>
      </c>
      <c r="C888" s="15">
        <v>6657.2722000000003</v>
      </c>
      <c r="D888" s="15">
        <v>3122.6887999999994</v>
      </c>
      <c r="E888" s="15">
        <v>3534.5834000000004</v>
      </c>
      <c r="F888" s="15">
        <v>0</v>
      </c>
    </row>
    <row r="889" spans="1:6" x14ac:dyDescent="0.35">
      <c r="A889" s="21" t="s">
        <v>663</v>
      </c>
      <c r="B889" s="22" t="s">
        <v>664</v>
      </c>
      <c r="C889" s="15">
        <v>12272.64193</v>
      </c>
      <c r="D889" s="15">
        <v>4150.5372900000002</v>
      </c>
      <c r="E889" s="15">
        <v>0</v>
      </c>
      <c r="F889" s="15">
        <v>8122.1046400000005</v>
      </c>
    </row>
    <row r="890" spans="1:6" x14ac:dyDescent="0.35">
      <c r="A890" s="21" t="s">
        <v>663</v>
      </c>
      <c r="B890" s="22" t="s">
        <v>665</v>
      </c>
      <c r="C890" s="15">
        <v>0</v>
      </c>
      <c r="D890" s="15">
        <v>0</v>
      </c>
      <c r="E890" s="15">
        <v>0</v>
      </c>
      <c r="F890" s="15">
        <v>0</v>
      </c>
    </row>
    <row r="891" spans="1:6" x14ac:dyDescent="0.35">
      <c r="A891" s="21" t="s">
        <v>663</v>
      </c>
      <c r="B891" s="22" t="s">
        <v>666</v>
      </c>
      <c r="C891" s="15">
        <v>2647.7835</v>
      </c>
      <c r="D891" s="15">
        <v>1696.5346999999999</v>
      </c>
      <c r="E891" s="15">
        <v>258.274</v>
      </c>
      <c r="F891" s="15">
        <v>692.97480000000007</v>
      </c>
    </row>
    <row r="892" spans="1:6" x14ac:dyDescent="0.35">
      <c r="A892" s="21" t="s">
        <v>663</v>
      </c>
      <c r="B892" s="22" t="s">
        <v>667</v>
      </c>
      <c r="C892" s="15">
        <v>375.49510199999997</v>
      </c>
      <c r="D892" s="15">
        <v>375.49510199999997</v>
      </c>
      <c r="E892" s="15">
        <v>0</v>
      </c>
      <c r="F892" s="15">
        <v>0</v>
      </c>
    </row>
    <row r="893" spans="1:6" x14ac:dyDescent="0.35">
      <c r="A893" s="21" t="s">
        <v>663</v>
      </c>
      <c r="B893" s="22" t="s">
        <v>668</v>
      </c>
      <c r="C893" s="15">
        <v>1847.2050919999999</v>
      </c>
      <c r="D893" s="15">
        <v>557.95209199999999</v>
      </c>
      <c r="E893" s="15">
        <v>1289.2529999999999</v>
      </c>
      <c r="F893" s="15">
        <v>0</v>
      </c>
    </row>
    <row r="894" spans="1:6" ht="29" x14ac:dyDescent="0.35">
      <c r="A894" s="21" t="s">
        <v>663</v>
      </c>
      <c r="B894" s="22" t="s">
        <v>978</v>
      </c>
      <c r="C894" s="15">
        <v>9812.0292899999986</v>
      </c>
      <c r="D894" s="15">
        <v>5481.333889999999</v>
      </c>
      <c r="E894" s="15">
        <v>4303.1963999999998</v>
      </c>
      <c r="F894" s="15">
        <v>27.499000000000002</v>
      </c>
    </row>
    <row r="895" spans="1:6" x14ac:dyDescent="0.35">
      <c r="A895" s="21" t="s">
        <v>663</v>
      </c>
      <c r="B895" s="22" t="s">
        <v>821</v>
      </c>
      <c r="C895" s="15">
        <v>5808.4529900000007</v>
      </c>
      <c r="D895" s="15">
        <v>3690.1948899999998</v>
      </c>
      <c r="E895" s="15">
        <v>2118.2581</v>
      </c>
      <c r="F895" s="15">
        <v>0</v>
      </c>
    </row>
    <row r="896" spans="1:6" x14ac:dyDescent="0.35">
      <c r="A896" s="21" t="s">
        <v>663</v>
      </c>
      <c r="B896" s="22" t="s">
        <v>669</v>
      </c>
      <c r="C896" s="15">
        <v>66.975999999999999</v>
      </c>
      <c r="D896" s="15">
        <v>66.975999999999999</v>
      </c>
      <c r="E896" s="15">
        <v>0</v>
      </c>
      <c r="F896" s="15">
        <v>0</v>
      </c>
    </row>
    <row r="897" spans="1:6" x14ac:dyDescent="0.35">
      <c r="A897" s="21" t="s">
        <v>663</v>
      </c>
      <c r="B897" s="22" t="s">
        <v>862</v>
      </c>
      <c r="C897" s="16"/>
      <c r="D897" s="16"/>
      <c r="E897" s="16"/>
      <c r="F897" s="16"/>
    </row>
    <row r="898" spans="1:6" x14ac:dyDescent="0.35">
      <c r="A898" s="21" t="s">
        <v>663</v>
      </c>
      <c r="B898" s="22" t="s">
        <v>822</v>
      </c>
      <c r="C898" s="15">
        <v>2255.5248940000001</v>
      </c>
      <c r="D898" s="15">
        <v>2255.5248940000001</v>
      </c>
      <c r="E898" s="15">
        <v>0</v>
      </c>
      <c r="F898" s="15">
        <v>0</v>
      </c>
    </row>
    <row r="899" spans="1:6" x14ac:dyDescent="0.35">
      <c r="A899" s="21" t="s">
        <v>663</v>
      </c>
      <c r="B899" s="22" t="s">
        <v>670</v>
      </c>
      <c r="C899" s="15">
        <v>3795.4795960000006</v>
      </c>
      <c r="D899" s="15">
        <v>2041.2633879999998</v>
      </c>
      <c r="E899" s="15">
        <v>0</v>
      </c>
      <c r="F899" s="15">
        <v>1754.2162080000001</v>
      </c>
    </row>
    <row r="900" spans="1:6" x14ac:dyDescent="0.35">
      <c r="A900" s="21" t="s">
        <v>663</v>
      </c>
      <c r="B900" s="22" t="s">
        <v>671</v>
      </c>
      <c r="C900" s="15">
        <v>324.580264</v>
      </c>
      <c r="D900" s="15">
        <v>323.81510400000002</v>
      </c>
      <c r="E900" s="15">
        <v>0</v>
      </c>
      <c r="F900" s="15">
        <v>0.76515999999999995</v>
      </c>
    </row>
    <row r="901" spans="1:6" x14ac:dyDescent="0.35">
      <c r="A901" s="21" t="s">
        <v>663</v>
      </c>
      <c r="B901" s="22" t="s">
        <v>672</v>
      </c>
      <c r="C901" s="15">
        <v>731.98774399999991</v>
      </c>
      <c r="D901" s="15">
        <v>423.99894399999994</v>
      </c>
      <c r="E901" s="15">
        <v>0</v>
      </c>
      <c r="F901" s="15">
        <v>307.98879999999997</v>
      </c>
    </row>
    <row r="902" spans="1:6" x14ac:dyDescent="0.35">
      <c r="A902" s="21" t="s">
        <v>663</v>
      </c>
      <c r="B902" s="22" t="s">
        <v>673</v>
      </c>
      <c r="C902" s="15">
        <v>16.744</v>
      </c>
      <c r="D902" s="15">
        <v>16.744</v>
      </c>
      <c r="E902" s="15">
        <v>0</v>
      </c>
      <c r="F902" s="15">
        <v>0</v>
      </c>
    </row>
    <row r="903" spans="1:6" ht="29" x14ac:dyDescent="0.35">
      <c r="A903" s="21" t="s">
        <v>663</v>
      </c>
      <c r="B903" s="22" t="s">
        <v>823</v>
      </c>
      <c r="C903" s="15">
        <v>10849.835186</v>
      </c>
      <c r="D903" s="15">
        <v>6439.4824399999998</v>
      </c>
      <c r="E903" s="15">
        <v>4035.6286599999994</v>
      </c>
      <c r="F903" s="15">
        <v>374.72408599999994</v>
      </c>
    </row>
    <row r="904" spans="1:6" x14ac:dyDescent="0.35">
      <c r="A904" s="21" t="s">
        <v>663</v>
      </c>
      <c r="B904" s="22" t="s">
        <v>674</v>
      </c>
      <c r="C904" s="15">
        <v>26110.889344000003</v>
      </c>
      <c r="D904" s="15">
        <v>6361.5245239999995</v>
      </c>
      <c r="E904" s="15">
        <v>19749.364819999999</v>
      </c>
      <c r="F904" s="15">
        <v>0</v>
      </c>
    </row>
    <row r="905" spans="1:6" x14ac:dyDescent="0.35">
      <c r="A905" s="21" t="s">
        <v>663</v>
      </c>
      <c r="B905" s="22" t="s">
        <v>675</v>
      </c>
      <c r="C905" s="15">
        <v>2463.6515719999998</v>
      </c>
      <c r="D905" s="15">
        <v>2463.6515719999998</v>
      </c>
      <c r="E905" s="15">
        <v>0</v>
      </c>
      <c r="F905" s="15">
        <v>0</v>
      </c>
    </row>
    <row r="906" spans="1:6" x14ac:dyDescent="0.35">
      <c r="A906" s="21" t="s">
        <v>663</v>
      </c>
      <c r="B906" s="22" t="s">
        <v>676</v>
      </c>
      <c r="C906" s="15">
        <v>290.11738399999996</v>
      </c>
      <c r="D906" s="15">
        <v>290.11738399999996</v>
      </c>
      <c r="E906" s="15">
        <v>0</v>
      </c>
      <c r="F906" s="15">
        <v>0</v>
      </c>
    </row>
    <row r="907" spans="1:6" x14ac:dyDescent="0.35">
      <c r="A907" s="21" t="s">
        <v>663</v>
      </c>
      <c r="B907" s="22" t="s">
        <v>677</v>
      </c>
      <c r="C907" s="15">
        <v>74.50072999999999</v>
      </c>
      <c r="D907" s="15">
        <v>74.50072999999999</v>
      </c>
      <c r="E907" s="15">
        <v>0</v>
      </c>
      <c r="F907" s="15">
        <v>0</v>
      </c>
    </row>
    <row r="908" spans="1:6" x14ac:dyDescent="0.35">
      <c r="A908" s="21" t="s">
        <v>663</v>
      </c>
      <c r="B908" s="22" t="s">
        <v>678</v>
      </c>
      <c r="C908" s="15">
        <v>692.14355</v>
      </c>
      <c r="D908" s="15">
        <v>692.14355</v>
      </c>
      <c r="E908" s="15">
        <v>0</v>
      </c>
      <c r="F908" s="15">
        <v>0</v>
      </c>
    </row>
    <row r="909" spans="1:6" x14ac:dyDescent="0.35">
      <c r="A909" s="21" t="s">
        <v>679</v>
      </c>
      <c r="B909" s="22" t="s">
        <v>680</v>
      </c>
      <c r="C909" s="15">
        <v>107.932176</v>
      </c>
      <c r="D909" s="15">
        <v>107.932176</v>
      </c>
      <c r="E909" s="15">
        <v>0</v>
      </c>
      <c r="F909" s="15">
        <v>0</v>
      </c>
    </row>
    <row r="910" spans="1:6" x14ac:dyDescent="0.35">
      <c r="A910" s="21" t="s">
        <v>679</v>
      </c>
      <c r="B910" s="22" t="s">
        <v>979</v>
      </c>
      <c r="C910" s="15">
        <v>14153.390333999998</v>
      </c>
      <c r="D910" s="15">
        <v>8083.8392059999987</v>
      </c>
      <c r="E910" s="15">
        <v>5700.3607399999992</v>
      </c>
      <c r="F910" s="15">
        <v>369.19038799999998</v>
      </c>
    </row>
    <row r="911" spans="1:6" x14ac:dyDescent="0.35">
      <c r="A911" s="21" t="s">
        <v>679</v>
      </c>
      <c r="B911" s="22" t="s">
        <v>681</v>
      </c>
      <c r="C911" s="15">
        <v>25703.524907999996</v>
      </c>
      <c r="D911" s="15">
        <v>14643.670707999998</v>
      </c>
      <c r="E911" s="15">
        <v>3765.9344000000001</v>
      </c>
      <c r="F911" s="15">
        <v>7293.9197999999997</v>
      </c>
    </row>
    <row r="912" spans="1:6" x14ac:dyDescent="0.35">
      <c r="A912" s="21" t="s">
        <v>679</v>
      </c>
      <c r="B912" s="22" t="s">
        <v>682</v>
      </c>
      <c r="C912" s="15">
        <v>51918.513051999988</v>
      </c>
      <c r="D912" s="15">
        <v>7055.8039219999991</v>
      </c>
      <c r="E912" s="15">
        <v>36752.671249999992</v>
      </c>
      <c r="F912" s="15">
        <v>8110.0378800000008</v>
      </c>
    </row>
    <row r="913" spans="1:6" x14ac:dyDescent="0.35">
      <c r="A913" s="21" t="s">
        <v>679</v>
      </c>
      <c r="B913" s="22" t="s">
        <v>683</v>
      </c>
      <c r="C913" s="15">
        <v>409.54719999999998</v>
      </c>
      <c r="D913" s="15">
        <v>409.54719999999998</v>
      </c>
      <c r="E913" s="15">
        <v>0</v>
      </c>
      <c r="F913" s="15">
        <v>0</v>
      </c>
    </row>
    <row r="914" spans="1:6" x14ac:dyDescent="0.35">
      <c r="A914" s="21" t="s">
        <v>679</v>
      </c>
      <c r="B914" s="22" t="s">
        <v>684</v>
      </c>
      <c r="C914" s="15">
        <v>2453.9493379999994</v>
      </c>
      <c r="D914" s="15">
        <v>2453.9493379999994</v>
      </c>
      <c r="E914" s="15">
        <v>0</v>
      </c>
      <c r="F914" s="15">
        <v>0</v>
      </c>
    </row>
    <row r="915" spans="1:6" x14ac:dyDescent="0.35">
      <c r="A915" s="21" t="s">
        <v>679</v>
      </c>
      <c r="B915" s="22" t="s">
        <v>824</v>
      </c>
      <c r="C915" s="15">
        <v>8652.647594</v>
      </c>
      <c r="D915" s="15">
        <v>3236.8843939999997</v>
      </c>
      <c r="E915" s="15">
        <v>4953.78</v>
      </c>
      <c r="F915" s="15">
        <v>461.98320000000001</v>
      </c>
    </row>
    <row r="916" spans="1:6" x14ac:dyDescent="0.35">
      <c r="A916" s="21" t="s">
        <v>679</v>
      </c>
      <c r="B916" s="22" t="s">
        <v>685</v>
      </c>
      <c r="C916" s="15">
        <v>6985.6369479999994</v>
      </c>
      <c r="D916" s="15">
        <v>5367.1904479999985</v>
      </c>
      <c r="E916" s="15">
        <v>1618.4464999999998</v>
      </c>
      <c r="F916" s="15">
        <v>0</v>
      </c>
    </row>
    <row r="917" spans="1:6" x14ac:dyDescent="0.35">
      <c r="A917" s="21" t="s">
        <v>679</v>
      </c>
      <c r="B917" s="22" t="s">
        <v>686</v>
      </c>
      <c r="C917" s="15">
        <v>13900.801305999999</v>
      </c>
      <c r="D917" s="15">
        <v>8491.0985059999985</v>
      </c>
      <c r="E917" s="15">
        <v>4703.2067999999999</v>
      </c>
      <c r="F917" s="15">
        <v>706.49599999999998</v>
      </c>
    </row>
    <row r="918" spans="1:6" x14ac:dyDescent="0.35">
      <c r="A918" s="21" t="s">
        <v>679</v>
      </c>
      <c r="B918" s="22" t="s">
        <v>687</v>
      </c>
      <c r="C918" s="15">
        <v>27575.209280000003</v>
      </c>
      <c r="D918" s="15">
        <v>16993.720099999999</v>
      </c>
      <c r="E918" s="15">
        <v>10578.1893</v>
      </c>
      <c r="F918" s="15">
        <v>3.2998799999999999</v>
      </c>
    </row>
    <row r="919" spans="1:6" x14ac:dyDescent="0.35">
      <c r="A919" s="21" t="s">
        <v>679</v>
      </c>
      <c r="B919" s="22" t="s">
        <v>863</v>
      </c>
      <c r="C919" s="15">
        <v>18.007110000000001</v>
      </c>
      <c r="D919" s="15">
        <v>18.007110000000001</v>
      </c>
      <c r="E919" s="15">
        <v>0</v>
      </c>
      <c r="F919" s="15">
        <v>0</v>
      </c>
    </row>
    <row r="920" spans="1:6" x14ac:dyDescent="0.35">
      <c r="A920" s="21" t="s">
        <v>679</v>
      </c>
      <c r="B920" s="22" t="s">
        <v>825</v>
      </c>
      <c r="C920" s="15">
        <v>2288.6697479999998</v>
      </c>
      <c r="D920" s="15">
        <v>2288.6697479999998</v>
      </c>
      <c r="E920" s="15">
        <v>0</v>
      </c>
      <c r="F920" s="15">
        <v>0</v>
      </c>
    </row>
    <row r="921" spans="1:6" ht="29" x14ac:dyDescent="0.35">
      <c r="A921" s="21" t="s">
        <v>679</v>
      </c>
      <c r="B921" s="22" t="s">
        <v>980</v>
      </c>
      <c r="C921" s="15">
        <v>39454.232698</v>
      </c>
      <c r="D921" s="15">
        <v>21982.363350000003</v>
      </c>
      <c r="E921" s="15">
        <v>17439.675600000002</v>
      </c>
      <c r="F921" s="15">
        <v>32.193747999999999</v>
      </c>
    </row>
    <row r="922" spans="1:6" x14ac:dyDescent="0.35">
      <c r="A922" s="21" t="s">
        <v>679</v>
      </c>
      <c r="B922" s="22" t="s">
        <v>688</v>
      </c>
      <c r="C922" s="15">
        <v>2286.6805399999998</v>
      </c>
      <c r="D922" s="15">
        <v>1651.5805399999997</v>
      </c>
      <c r="E922" s="15">
        <v>635.09999999999991</v>
      </c>
      <c r="F922" s="15">
        <v>0</v>
      </c>
    </row>
    <row r="923" spans="1:6" x14ac:dyDescent="0.35">
      <c r="A923" s="21" t="s">
        <v>679</v>
      </c>
      <c r="B923" s="22" t="s">
        <v>689</v>
      </c>
      <c r="C923" s="15">
        <v>0</v>
      </c>
      <c r="D923" s="15">
        <v>0</v>
      </c>
      <c r="E923" s="15">
        <v>0</v>
      </c>
      <c r="F923" s="15">
        <v>0</v>
      </c>
    </row>
    <row r="924" spans="1:6" x14ac:dyDescent="0.35">
      <c r="A924" s="21" t="s">
        <v>679</v>
      </c>
      <c r="B924" s="22" t="s">
        <v>690</v>
      </c>
      <c r="C924" s="15">
        <v>4924.8654900000001</v>
      </c>
      <c r="D924" s="15">
        <v>2049.2970700000001</v>
      </c>
      <c r="E924" s="15">
        <v>2175.2174999999997</v>
      </c>
      <c r="F924" s="15">
        <v>700.35092000000009</v>
      </c>
    </row>
    <row r="925" spans="1:6" x14ac:dyDescent="0.35">
      <c r="A925" s="21" t="s">
        <v>679</v>
      </c>
      <c r="B925" s="22" t="s">
        <v>691</v>
      </c>
      <c r="C925" s="15">
        <v>142.48484999999999</v>
      </c>
      <c r="D925" s="15">
        <v>142.48484999999999</v>
      </c>
      <c r="E925" s="15">
        <v>0</v>
      </c>
      <c r="F925" s="15">
        <v>0</v>
      </c>
    </row>
    <row r="926" spans="1:6" x14ac:dyDescent="0.35">
      <c r="A926" s="21" t="s">
        <v>679</v>
      </c>
      <c r="B926" s="22" t="s">
        <v>864</v>
      </c>
      <c r="C926" s="16"/>
      <c r="D926" s="16"/>
      <c r="E926" s="16"/>
      <c r="F926" s="16"/>
    </row>
    <row r="927" spans="1:6" x14ac:dyDescent="0.35">
      <c r="A927" s="21" t="s">
        <v>679</v>
      </c>
      <c r="B927" s="22" t="s">
        <v>981</v>
      </c>
      <c r="C927" s="15">
        <v>5868.3433749999995</v>
      </c>
      <c r="D927" s="15">
        <v>4031.1781860000006</v>
      </c>
      <c r="E927" s="15">
        <v>629.67699999999991</v>
      </c>
      <c r="F927" s="15">
        <v>1207.4881889999999</v>
      </c>
    </row>
    <row r="928" spans="1:6" x14ac:dyDescent="0.35">
      <c r="A928" s="21" t="s">
        <v>679</v>
      </c>
      <c r="B928" s="22" t="s">
        <v>982</v>
      </c>
      <c r="C928" s="15">
        <v>373.19927999999999</v>
      </c>
      <c r="D928" s="15">
        <v>373.19927999999999</v>
      </c>
      <c r="E928" s="15">
        <v>0</v>
      </c>
      <c r="F928" s="15">
        <v>0</v>
      </c>
    </row>
    <row r="929" spans="1:6" x14ac:dyDescent="0.35">
      <c r="A929" s="21" t="s">
        <v>679</v>
      </c>
      <c r="B929" s="22" t="s">
        <v>983</v>
      </c>
      <c r="C929" s="15">
        <v>12845.153135999999</v>
      </c>
      <c r="D929" s="15">
        <v>7157.7676359999996</v>
      </c>
      <c r="E929" s="15">
        <v>5687.3854999999994</v>
      </c>
      <c r="F929" s="15">
        <v>0</v>
      </c>
    </row>
    <row r="930" spans="1:6" x14ac:dyDescent="0.35">
      <c r="A930" s="21" t="s">
        <v>679</v>
      </c>
      <c r="B930" s="22" t="s">
        <v>692</v>
      </c>
      <c r="C930" s="15">
        <v>187.68</v>
      </c>
      <c r="D930" s="15">
        <v>187.68</v>
      </c>
      <c r="E930" s="15">
        <v>0</v>
      </c>
      <c r="F930" s="15">
        <v>0</v>
      </c>
    </row>
    <row r="931" spans="1:6" x14ac:dyDescent="0.35">
      <c r="A931" s="21" t="s">
        <v>679</v>
      </c>
      <c r="B931" s="22" t="s">
        <v>693</v>
      </c>
      <c r="C931" s="15">
        <v>43.998399999999997</v>
      </c>
      <c r="D931" s="15">
        <v>0</v>
      </c>
      <c r="E931" s="15">
        <v>0</v>
      </c>
      <c r="F931" s="15">
        <v>43.998399999999997</v>
      </c>
    </row>
    <row r="932" spans="1:6" x14ac:dyDescent="0.35">
      <c r="A932" s="21" t="s">
        <v>679</v>
      </c>
      <c r="B932" s="22" t="s">
        <v>984</v>
      </c>
      <c r="C932" s="16"/>
      <c r="D932" s="16"/>
      <c r="E932" s="16"/>
      <c r="F932" s="16"/>
    </row>
    <row r="933" spans="1:6" x14ac:dyDescent="0.35">
      <c r="A933" s="21" t="s">
        <v>679</v>
      </c>
      <c r="B933" s="22" t="s">
        <v>985</v>
      </c>
      <c r="C933" s="15">
        <v>552.34363800000006</v>
      </c>
      <c r="D933" s="15">
        <v>552.34363800000006</v>
      </c>
      <c r="E933" s="15">
        <v>0</v>
      </c>
      <c r="F933" s="15">
        <v>0</v>
      </c>
    </row>
    <row r="934" spans="1:6" x14ac:dyDescent="0.35">
      <c r="A934" s="21" t="s">
        <v>679</v>
      </c>
      <c r="B934" s="22" t="s">
        <v>694</v>
      </c>
      <c r="C934" s="15">
        <v>545.90123399999993</v>
      </c>
      <c r="D934" s="15">
        <v>545.90123399999993</v>
      </c>
      <c r="E934" s="15">
        <v>0</v>
      </c>
      <c r="F934" s="15">
        <v>0</v>
      </c>
    </row>
    <row r="935" spans="1:6" x14ac:dyDescent="0.35">
      <c r="A935" s="21" t="s">
        <v>679</v>
      </c>
      <c r="B935" s="22" t="s">
        <v>986</v>
      </c>
      <c r="C935" s="15">
        <v>1814.3640719999999</v>
      </c>
      <c r="D935" s="15">
        <v>385.389072</v>
      </c>
      <c r="E935" s="15">
        <v>1428.9749999999999</v>
      </c>
      <c r="F935" s="15">
        <v>0</v>
      </c>
    </row>
    <row r="936" spans="1:6" x14ac:dyDescent="0.35">
      <c r="A936" s="21" t="s">
        <v>679</v>
      </c>
      <c r="B936" s="22" t="s">
        <v>987</v>
      </c>
      <c r="C936" s="15">
        <v>18666.962366000003</v>
      </c>
      <c r="D936" s="15">
        <v>15909.798866000001</v>
      </c>
      <c r="E936" s="15">
        <v>1349.5874999999999</v>
      </c>
      <c r="F936" s="15">
        <v>1407.576</v>
      </c>
    </row>
    <row r="937" spans="1:6" ht="29" x14ac:dyDescent="0.35">
      <c r="A937" s="21" t="s">
        <v>679</v>
      </c>
      <c r="B937" s="22" t="s">
        <v>695</v>
      </c>
      <c r="C937" s="15">
        <v>26475.552651999991</v>
      </c>
      <c r="D937" s="15">
        <v>16230.342652000001</v>
      </c>
      <c r="E937" s="15">
        <v>10245.209999999999</v>
      </c>
      <c r="F937" s="15">
        <v>0</v>
      </c>
    </row>
    <row r="938" spans="1:6" x14ac:dyDescent="0.35">
      <c r="A938" s="21" t="s">
        <v>679</v>
      </c>
      <c r="B938" s="22" t="s">
        <v>696</v>
      </c>
      <c r="C938" s="15">
        <v>1991.064392</v>
      </c>
      <c r="D938" s="15">
        <v>1024.3675719999999</v>
      </c>
      <c r="E938" s="15">
        <v>846.8</v>
      </c>
      <c r="F938" s="15">
        <v>119.89681999999999</v>
      </c>
    </row>
    <row r="939" spans="1:6" ht="29" x14ac:dyDescent="0.35">
      <c r="A939" s="21" t="s">
        <v>679</v>
      </c>
      <c r="B939" s="22" t="s">
        <v>697</v>
      </c>
      <c r="C939" s="15">
        <v>6473.6911399999999</v>
      </c>
      <c r="D939" s="15">
        <v>5697.6693400000004</v>
      </c>
      <c r="E939" s="15">
        <v>688.02499999999998</v>
      </c>
      <c r="F939" s="15">
        <v>87.996799999999993</v>
      </c>
    </row>
    <row r="940" spans="1:6" x14ac:dyDescent="0.35">
      <c r="A940" s="21" t="s">
        <v>679</v>
      </c>
      <c r="B940" s="22" t="s">
        <v>698</v>
      </c>
      <c r="C940" s="15">
        <v>8304.1431020000018</v>
      </c>
      <c r="D940" s="15">
        <v>2532.4828699999998</v>
      </c>
      <c r="E940" s="15">
        <v>5750.5410000000011</v>
      </c>
      <c r="F940" s="15">
        <v>21.119232</v>
      </c>
    </row>
    <row r="941" spans="1:6" ht="29" x14ac:dyDescent="0.35">
      <c r="A941" s="21" t="s">
        <v>679</v>
      </c>
      <c r="B941" s="22" t="s">
        <v>699</v>
      </c>
      <c r="C941" s="15">
        <v>83.72</v>
      </c>
      <c r="D941" s="15">
        <v>83.72</v>
      </c>
      <c r="E941" s="15">
        <v>0</v>
      </c>
      <c r="F941" s="15">
        <v>0</v>
      </c>
    </row>
    <row r="942" spans="1:6" x14ac:dyDescent="0.35">
      <c r="A942" s="21" t="s">
        <v>679</v>
      </c>
      <c r="B942" s="22" t="s">
        <v>700</v>
      </c>
      <c r="C942" s="15">
        <v>46392.110339999992</v>
      </c>
      <c r="D942" s="15">
        <v>18955.767480000006</v>
      </c>
      <c r="E942" s="15">
        <v>20676.559939999999</v>
      </c>
      <c r="F942" s="15">
        <v>6759.7829199999996</v>
      </c>
    </row>
    <row r="943" spans="1:6" x14ac:dyDescent="0.35">
      <c r="A943" s="21" t="s">
        <v>679</v>
      </c>
      <c r="B943" s="22" t="s">
        <v>701</v>
      </c>
      <c r="C943" s="15">
        <v>1318.24074</v>
      </c>
      <c r="D943" s="15">
        <v>1318.24074</v>
      </c>
      <c r="E943" s="15">
        <v>0</v>
      </c>
      <c r="F943" s="15">
        <v>0</v>
      </c>
    </row>
    <row r="944" spans="1:6" ht="29" x14ac:dyDescent="0.35">
      <c r="A944" s="21" t="s">
        <v>679</v>
      </c>
      <c r="B944" s="22" t="s">
        <v>988</v>
      </c>
      <c r="C944" s="15">
        <v>9856.9959159999999</v>
      </c>
      <c r="D944" s="15">
        <v>8675.0488760000007</v>
      </c>
      <c r="E944" s="15">
        <v>0</v>
      </c>
      <c r="F944" s="15">
        <v>1181.94704</v>
      </c>
    </row>
    <row r="945" spans="1:6" ht="29" x14ac:dyDescent="0.35">
      <c r="A945" s="21" t="s">
        <v>679</v>
      </c>
      <c r="B945" s="22" t="s">
        <v>702</v>
      </c>
      <c r="C945" s="15">
        <v>0</v>
      </c>
      <c r="D945" s="15">
        <v>0</v>
      </c>
      <c r="E945" s="15">
        <v>0</v>
      </c>
      <c r="F945" s="15">
        <v>0</v>
      </c>
    </row>
    <row r="946" spans="1:6" ht="29" x14ac:dyDescent="0.35">
      <c r="A946" s="21" t="s">
        <v>679</v>
      </c>
      <c r="B946" s="22" t="s">
        <v>703</v>
      </c>
      <c r="C946" s="15">
        <v>9126.0981680000004</v>
      </c>
      <c r="D946" s="15">
        <v>8249.600167999999</v>
      </c>
      <c r="E946" s="15">
        <v>876.49799999999993</v>
      </c>
      <c r="F946" s="15">
        <v>0</v>
      </c>
    </row>
    <row r="947" spans="1:6" x14ac:dyDescent="0.35">
      <c r="A947" s="21" t="s">
        <v>679</v>
      </c>
      <c r="B947" s="22" t="s">
        <v>704</v>
      </c>
      <c r="C947" s="15">
        <v>442.45166599999993</v>
      </c>
      <c r="D947" s="15">
        <v>442.45166599999993</v>
      </c>
      <c r="E947" s="15">
        <v>0</v>
      </c>
      <c r="F947" s="15">
        <v>0</v>
      </c>
    </row>
    <row r="948" spans="1:6" x14ac:dyDescent="0.35">
      <c r="A948" s="21" t="s">
        <v>679</v>
      </c>
      <c r="B948" s="22" t="s">
        <v>705</v>
      </c>
      <c r="C948" s="15">
        <v>939.77824599999985</v>
      </c>
      <c r="D948" s="15">
        <v>296.69309599999997</v>
      </c>
      <c r="E948" s="15">
        <v>643.08514999999989</v>
      </c>
      <c r="F948" s="15">
        <v>0</v>
      </c>
    </row>
    <row r="949" spans="1:6" x14ac:dyDescent="0.35">
      <c r="A949" s="21" t="s">
        <v>679</v>
      </c>
      <c r="B949" s="22" t="s">
        <v>706</v>
      </c>
      <c r="C949" s="15">
        <v>190.78322400000002</v>
      </c>
      <c r="D949" s="15">
        <v>190.78322400000002</v>
      </c>
      <c r="E949" s="15">
        <v>0</v>
      </c>
      <c r="F949" s="15">
        <v>0</v>
      </c>
    </row>
    <row r="950" spans="1:6" s="6" customFormat="1" x14ac:dyDescent="0.35">
      <c r="A950" s="21" t="s">
        <v>679</v>
      </c>
      <c r="B950" s="22" t="s">
        <v>707</v>
      </c>
      <c r="C950" s="15">
        <v>423.38910999999996</v>
      </c>
      <c r="D950" s="15">
        <v>423.38910999999996</v>
      </c>
      <c r="E950" s="15">
        <v>0</v>
      </c>
      <c r="F950" s="15">
        <v>0</v>
      </c>
    </row>
    <row r="951" spans="1:6" x14ac:dyDescent="0.35">
      <c r="A951" s="21" t="s">
        <v>679</v>
      </c>
      <c r="B951" s="22" t="s">
        <v>989</v>
      </c>
      <c r="C951" s="15">
        <v>4317.4431000000004</v>
      </c>
      <c r="D951" s="15">
        <v>4304.8271000000004</v>
      </c>
      <c r="E951" s="15">
        <v>0</v>
      </c>
      <c r="F951" s="15">
        <v>12.616</v>
      </c>
    </row>
    <row r="952" spans="1:6" x14ac:dyDescent="0.35">
      <c r="A952" s="23"/>
      <c r="B952" s="23"/>
      <c r="C952" s="24">
        <f>SUBTOTAL(109,Taula66[Generació de Fòsfor segons capacitat bestiar GTR                                      TOTAL (kg)])</f>
        <v>22414306.751238029</v>
      </c>
      <c r="D952" s="24">
        <f>SUBTOTAL(109,Taula66[Generació de Fòsfor en el fem (kg)])</f>
        <v>5418507.1777429013</v>
      </c>
      <c r="E952" s="24">
        <f>SUBTOTAL(109,Taula66[Generació de Fòsfor en el purí (kg)])</f>
        <v>11091875.203829998</v>
      </c>
      <c r="F952" s="24">
        <f>SUBTOTAL(109,Taula66[Generació de Fòsfor en la gallinassa (kg)])</f>
        <v>5903924.3696651058</v>
      </c>
    </row>
    <row r="953" spans="1:6" x14ac:dyDescent="0.35">
      <c r="A953" s="38" t="s">
        <v>998</v>
      </c>
    </row>
    <row r="954" spans="1:6" x14ac:dyDescent="0.35">
      <c r="A954" s="46" t="s">
        <v>1010</v>
      </c>
    </row>
    <row r="955" spans="1:6" x14ac:dyDescent="0.35">
      <c r="A955" s="46" t="s">
        <v>1011</v>
      </c>
    </row>
    <row r="956" spans="1:6" x14ac:dyDescent="0.35">
      <c r="A956" s="46" t="s">
        <v>1012</v>
      </c>
    </row>
    <row r="957" spans="1:6" x14ac:dyDescent="0.35">
      <c r="A957" s="46" t="s">
        <v>1014</v>
      </c>
    </row>
    <row r="958" spans="1:6" x14ac:dyDescent="0.35">
      <c r="A958" s="46" t="s">
        <v>1015</v>
      </c>
    </row>
    <row r="959" spans="1:6" x14ac:dyDescent="0.35">
      <c r="A959" s="46" t="s">
        <v>1013</v>
      </c>
    </row>
    <row r="960" spans="1:6" x14ac:dyDescent="0.35">
      <c r="A960" s="46" t="s">
        <v>1009</v>
      </c>
    </row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8" ma:contentTypeDescription="Crea un document nou" ma:contentTypeScope="" ma:versionID="a2b4cc014b469f142b3abf3c177e69f9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21f750ac012c0f92cd4350bf29ecff02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c4048b-2682-458b-8d51-c526aea5eab1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01F338A1-592D-4278-95B2-95BD6E7DE682}"/>
</file>

<file path=customXml/itemProps2.xml><?xml version="1.0" encoding="utf-8"?>
<ds:datastoreItem xmlns:ds="http://schemas.openxmlformats.org/officeDocument/2006/customXml" ds:itemID="{0B9E5A5A-2628-4827-BE85-92BB8CF5858D}"/>
</file>

<file path=customXml/itemProps3.xml><?xml version="1.0" encoding="utf-8"?>
<ds:datastoreItem xmlns:ds="http://schemas.openxmlformats.org/officeDocument/2006/customXml" ds:itemID="{2E080FBB-C4EC-4FC0-844C-531C4F357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Metodologia</vt:lpstr>
      <vt:lpstr>2021</vt:lpstr>
      <vt:lpstr>2022</vt:lpstr>
      <vt:lpstr>2023 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Santolaria Capdevila, Ester</dc:creator>
  <cp:lastModifiedBy>Canut Torrijos, Núria</cp:lastModifiedBy>
  <dcterms:created xsi:type="dcterms:W3CDTF">2024-06-17T11:23:10Z</dcterms:created>
  <dcterms:modified xsi:type="dcterms:W3CDTF">2025-03-18T12:33:06Z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